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ESTADÍSTICOS\DG PRESUPUESTOS Y ESTADÍSTICA\2020\PARA PORTAL DE EDUCACIÓN\ACCESO A LA UNIVERSIDAD\"/>
    </mc:Choice>
  </mc:AlternateContent>
  <bookViews>
    <workbookView xWindow="0" yWindow="0" windowWidth="28800" windowHeight="11535" activeTab="2"/>
  </bookViews>
  <sheets>
    <sheet name="indice" sheetId="2" r:id="rId1"/>
    <sheet name="tabla I" sheetId="1" r:id="rId2"/>
    <sheet name="tabla II" sheetId="3" r:id="rId3"/>
    <sheet name="tabla III" sheetId="4" r:id="rId4"/>
    <sheet name="tabla IV" sheetId="5" r:id="rId5"/>
    <sheet name="tabla V" sheetId="7" r:id="rId6"/>
    <sheet name="tabla VI" sheetId="8" r:id="rId7"/>
    <sheet name="tabla VII" sheetId="9" r:id="rId8"/>
    <sheet name="Tabla VIII" sheetId="10" r:id="rId9"/>
    <sheet name="Tabla IX" sheetId="11" r:id="rId10"/>
    <sheet name="Tabla X" sheetId="12" r:id="rId11"/>
    <sheet name="Tabla XI" sheetId="13" r:id="rId12"/>
    <sheet name="Tabla XII" sheetId="14" r:id="rId13"/>
    <sheet name="tabla XIII" sheetId="15" r:id="rId14"/>
    <sheet name="Tabla XIV" sheetId="16" r:id="rId15"/>
  </sheets>
  <definedNames>
    <definedName name="_xlnm.Print_Area" localSheetId="1">'tabla I'!$A$1:$P$39</definedName>
    <definedName name="_xlnm.Print_Area" localSheetId="4">'tabla IV'!$A$1:$AB$10</definedName>
    <definedName name="_xlnm.Print_Area" localSheetId="7">'tabla VII'!$A$1:$M$9</definedName>
    <definedName name="_xlnm.Print_Area" localSheetId="8">'Tabla VIII'!$A$1:$H$39</definedName>
    <definedName name="_xlnm.Print_Area" localSheetId="12">'Tabla XII'!$A$1:$H$39</definedName>
    <definedName name="_xlnm.Print_Area" localSheetId="14">'Tabla XIV'!$A$1:$H$25</definedName>
    <definedName name="OLE_LINK1" localSheetId="3">'tabla III'!$A$1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9" l="1"/>
  <c r="K8" i="9"/>
  <c r="M7" i="9"/>
  <c r="K7" i="9"/>
  <c r="M6" i="9"/>
  <c r="K6" i="9"/>
  <c r="J9" i="9"/>
  <c r="G9" i="9"/>
  <c r="E9" i="9"/>
  <c r="M5" i="9"/>
  <c r="B9" i="9"/>
  <c r="F9" i="9" l="1"/>
  <c r="L5" i="9"/>
  <c r="K5" i="9"/>
  <c r="L6" i="9"/>
  <c r="L7" i="9"/>
  <c r="L8" i="9"/>
  <c r="D9" i="9"/>
  <c r="M9" i="9" s="1"/>
  <c r="H9" i="9"/>
  <c r="I9" i="9" s="1"/>
  <c r="C9" i="9" l="1"/>
  <c r="L9" i="9" s="1"/>
  <c r="K9" i="9"/>
  <c r="J2" i="8" l="1"/>
  <c r="J3" i="8"/>
  <c r="J4" i="8"/>
  <c r="J5" i="8"/>
  <c r="J6" i="8"/>
  <c r="J7" i="8"/>
  <c r="J8" i="8"/>
  <c r="J9" i="8"/>
  <c r="I2" i="8"/>
  <c r="I3" i="8"/>
  <c r="I4" i="8"/>
  <c r="I5" i="8"/>
  <c r="I6" i="8"/>
  <c r="I7" i="8"/>
  <c r="I8" i="8"/>
  <c r="I9" i="8"/>
  <c r="H10" i="8" l="1"/>
  <c r="G10" i="8"/>
  <c r="J10" i="8" s="1"/>
  <c r="F10" i="8"/>
  <c r="E10" i="8"/>
  <c r="I10" i="8" s="1"/>
  <c r="D10" i="8"/>
  <c r="C10" i="8"/>
  <c r="O8" i="5"/>
  <c r="R8" i="5" s="1"/>
  <c r="N8" i="5"/>
  <c r="Q8" i="5" s="1"/>
  <c r="L8" i="5"/>
  <c r="K8" i="5"/>
  <c r="M8" i="5" s="1"/>
  <c r="G8" i="5"/>
  <c r="F8" i="5"/>
  <c r="I8" i="5" s="1"/>
  <c r="E8" i="5"/>
  <c r="C8" i="5"/>
  <c r="U8" i="5" s="1"/>
  <c r="B8" i="5"/>
  <c r="T8" i="5" s="1"/>
  <c r="V8" i="5" s="1"/>
  <c r="Z7" i="5"/>
  <c r="X7" i="5"/>
  <c r="AA7" i="5" s="1"/>
  <c r="W7" i="5"/>
  <c r="Y7" i="5" s="1"/>
  <c r="AB7" i="5" s="1"/>
  <c r="V7" i="5"/>
  <c r="U7" i="5"/>
  <c r="T7" i="5"/>
  <c r="R7" i="5"/>
  <c r="Q7" i="5"/>
  <c r="P7" i="5"/>
  <c r="S7" i="5" s="1"/>
  <c r="M7" i="5"/>
  <c r="I7" i="5"/>
  <c r="H7" i="5"/>
  <c r="G7" i="5"/>
  <c r="D7" i="5"/>
  <c r="J7" i="5" s="1"/>
  <c r="Y6" i="5"/>
  <c r="AB6" i="5" s="1"/>
  <c r="X6" i="5"/>
  <c r="AA6" i="5" s="1"/>
  <c r="W6" i="5"/>
  <c r="U6" i="5"/>
  <c r="V6" i="5" s="1"/>
  <c r="T6" i="5"/>
  <c r="Z6" i="5" s="1"/>
  <c r="R6" i="5"/>
  <c r="Q6" i="5"/>
  <c r="P6" i="5"/>
  <c r="S6" i="5" s="1"/>
  <c r="M6" i="5"/>
  <c r="I6" i="5"/>
  <c r="H6" i="5"/>
  <c r="G6" i="5"/>
  <c r="D6" i="5"/>
  <c r="J6" i="5" s="1"/>
  <c r="X5" i="5"/>
  <c r="AA5" i="5" s="1"/>
  <c r="W5" i="5"/>
  <c r="Z5" i="5" s="1"/>
  <c r="U5" i="5"/>
  <c r="T5" i="5"/>
  <c r="V5" i="5" s="1"/>
  <c r="R5" i="5"/>
  <c r="Q5" i="5"/>
  <c r="P5" i="5"/>
  <c r="S5" i="5" s="1"/>
  <c r="M5" i="5"/>
  <c r="I5" i="5"/>
  <c r="H5" i="5"/>
  <c r="G5" i="5"/>
  <c r="J5" i="5" s="1"/>
  <c r="D5" i="5"/>
  <c r="AA4" i="5"/>
  <c r="X4" i="5"/>
  <c r="X8" i="5" s="1"/>
  <c r="AA8" i="5" s="1"/>
  <c r="W4" i="5"/>
  <c r="Z4" i="5" s="1"/>
  <c r="U4" i="5"/>
  <c r="T4" i="5"/>
  <c r="V4" i="5" s="1"/>
  <c r="R4" i="5"/>
  <c r="Q4" i="5"/>
  <c r="P4" i="5"/>
  <c r="M4" i="5"/>
  <c r="S4" i="5" s="1"/>
  <c r="I4" i="5"/>
  <c r="H4" i="5"/>
  <c r="G4" i="5"/>
  <c r="J4" i="5" s="1"/>
  <c r="D4" i="5"/>
  <c r="H39" i="3"/>
  <c r="J39" i="3" s="1"/>
  <c r="F39" i="3"/>
  <c r="G39" i="3" s="1"/>
  <c r="E39" i="3"/>
  <c r="D39" i="3"/>
  <c r="J38" i="3"/>
  <c r="I38" i="3"/>
  <c r="H38" i="3"/>
  <c r="G38" i="3"/>
  <c r="F38" i="3"/>
  <c r="E38" i="3"/>
  <c r="D38" i="3"/>
  <c r="J37" i="3"/>
  <c r="I37" i="3"/>
  <c r="H37" i="3"/>
  <c r="G37" i="3"/>
  <c r="F37" i="3"/>
  <c r="E37" i="3"/>
  <c r="D37" i="3"/>
  <c r="J36" i="3"/>
  <c r="I36" i="3"/>
  <c r="H36" i="3"/>
  <c r="G36" i="3"/>
  <c r="F36" i="3"/>
  <c r="E36" i="3"/>
  <c r="D36" i="3"/>
  <c r="J35" i="3"/>
  <c r="I35" i="3"/>
  <c r="H35" i="3"/>
  <c r="G35" i="3"/>
  <c r="F35" i="3"/>
  <c r="E35" i="3"/>
  <c r="D35" i="3"/>
  <c r="J34" i="3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J32" i="3"/>
  <c r="I32" i="3"/>
  <c r="G32" i="3"/>
  <c r="J31" i="3"/>
  <c r="I31" i="3"/>
  <c r="G31" i="3"/>
  <c r="J30" i="3"/>
  <c r="I30" i="3"/>
  <c r="H30" i="3"/>
  <c r="G30" i="3"/>
  <c r="F30" i="3"/>
  <c r="E30" i="3"/>
  <c r="D30" i="3"/>
  <c r="J29" i="3"/>
  <c r="I29" i="3"/>
  <c r="G29" i="3"/>
  <c r="J28" i="3"/>
  <c r="I28" i="3"/>
  <c r="G28" i="3"/>
  <c r="J27" i="3"/>
  <c r="I27" i="3"/>
  <c r="H27" i="3"/>
  <c r="G27" i="3"/>
  <c r="F27" i="3"/>
  <c r="E27" i="3"/>
  <c r="D27" i="3"/>
  <c r="J26" i="3"/>
  <c r="I26" i="3"/>
  <c r="G26" i="3"/>
  <c r="J25" i="3"/>
  <c r="I25" i="3"/>
  <c r="G25" i="3"/>
  <c r="J24" i="3"/>
  <c r="I24" i="3"/>
  <c r="H24" i="3"/>
  <c r="G24" i="3"/>
  <c r="F24" i="3"/>
  <c r="E24" i="3"/>
  <c r="D24" i="3"/>
  <c r="J23" i="3"/>
  <c r="I23" i="3"/>
  <c r="G23" i="3"/>
  <c r="J22" i="3"/>
  <c r="I22" i="3"/>
  <c r="G22" i="3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D19" i="3"/>
  <c r="J18" i="3"/>
  <c r="I18" i="3"/>
  <c r="H18" i="3"/>
  <c r="G18" i="3"/>
  <c r="F18" i="3"/>
  <c r="E18" i="3"/>
  <c r="D18" i="3"/>
  <c r="J17" i="3"/>
  <c r="I17" i="3"/>
  <c r="G17" i="3"/>
  <c r="J16" i="3"/>
  <c r="I16" i="3"/>
  <c r="G16" i="3"/>
  <c r="J15" i="3"/>
  <c r="I15" i="3"/>
  <c r="H15" i="3"/>
  <c r="G15" i="3"/>
  <c r="F15" i="3"/>
  <c r="E15" i="3"/>
  <c r="D15" i="3"/>
  <c r="J14" i="3"/>
  <c r="I14" i="3"/>
  <c r="G14" i="3"/>
  <c r="J13" i="3"/>
  <c r="I13" i="3"/>
  <c r="G13" i="3"/>
  <c r="J12" i="3"/>
  <c r="I12" i="3"/>
  <c r="H12" i="3"/>
  <c r="G12" i="3"/>
  <c r="F12" i="3"/>
  <c r="E12" i="3"/>
  <c r="D12" i="3"/>
  <c r="J11" i="3"/>
  <c r="I11" i="3"/>
  <c r="G11" i="3"/>
  <c r="J10" i="3"/>
  <c r="I10" i="3"/>
  <c r="G10" i="3"/>
  <c r="J9" i="3"/>
  <c r="I9" i="3"/>
  <c r="H9" i="3"/>
  <c r="G9" i="3"/>
  <c r="F9" i="3"/>
  <c r="E9" i="3"/>
  <c r="D9" i="3"/>
  <c r="J8" i="3"/>
  <c r="I8" i="3"/>
  <c r="G8" i="3"/>
  <c r="E8" i="3"/>
  <c r="J7" i="3"/>
  <c r="I7" i="3"/>
  <c r="G7" i="3"/>
  <c r="J6" i="3"/>
  <c r="I6" i="3"/>
  <c r="H6" i="3"/>
  <c r="G6" i="3"/>
  <c r="F6" i="3"/>
  <c r="E6" i="3"/>
  <c r="D6" i="3"/>
  <c r="J5" i="3"/>
  <c r="I5" i="3"/>
  <c r="G5" i="3"/>
  <c r="J4" i="3"/>
  <c r="I4" i="3"/>
  <c r="G4" i="3"/>
  <c r="F4" i="3"/>
  <c r="W8" i="5" l="1"/>
  <c r="Y5" i="5"/>
  <c r="AB5" i="5" s="1"/>
  <c r="D8" i="5"/>
  <c r="J8" i="5" s="1"/>
  <c r="H8" i="5"/>
  <c r="P8" i="5"/>
  <c r="S8" i="5" s="1"/>
  <c r="Y4" i="5"/>
  <c r="AB4" i="5" s="1"/>
  <c r="I39" i="3"/>
  <c r="Z8" i="5" l="1"/>
  <c r="Y8" i="5"/>
  <c r="AB8" i="5" s="1"/>
</calcChain>
</file>

<file path=xl/comments1.xml><?xml version="1.0" encoding="utf-8"?>
<comments xmlns="http://schemas.openxmlformats.org/spreadsheetml/2006/main">
  <authors>
    <author>velrenjo</author>
  </authors>
  <commentList>
    <comment ref="B13" authorId="0" shapeId="0">
      <text>
        <r>
          <rPr>
            <sz val="8"/>
            <color indexed="81"/>
            <rFont val="Tahoma"/>
            <family val="2"/>
          </rPr>
          <t>He metido en Salamanca los alumnos que no tienen centro (¿años anteriores?)</t>
        </r>
      </text>
    </comment>
  </commentList>
</comments>
</file>

<file path=xl/sharedStrings.xml><?xml version="1.0" encoding="utf-8"?>
<sst xmlns="http://schemas.openxmlformats.org/spreadsheetml/2006/main" count="719" uniqueCount="170">
  <si>
    <t>UNIVERSIDADES Y PROVINCIAS</t>
  </si>
  <si>
    <t>Junio</t>
  </si>
  <si>
    <t>Sept.</t>
  </si>
  <si>
    <t>Total</t>
  </si>
  <si>
    <t>UBU</t>
  </si>
  <si>
    <t>BU</t>
  </si>
  <si>
    <t>Públicos</t>
  </si>
  <si>
    <t>Privados</t>
  </si>
  <si>
    <t>ULE</t>
  </si>
  <si>
    <t>LE</t>
  </si>
  <si>
    <t>USAL</t>
  </si>
  <si>
    <t>AV</t>
  </si>
  <si>
    <t>SA</t>
  </si>
  <si>
    <t>ZA</t>
  </si>
  <si>
    <t>Totales
USAL</t>
  </si>
  <si>
    <t>UVA</t>
  </si>
  <si>
    <t>P</t>
  </si>
  <si>
    <t>SG</t>
  </si>
  <si>
    <t>SO</t>
  </si>
  <si>
    <t>VA</t>
  </si>
  <si>
    <t>Totales
UVA</t>
  </si>
  <si>
    <t>TOTALES CASTILLA Y LEÓN</t>
  </si>
  <si>
    <t>PÚBLICOS</t>
  </si>
  <si>
    <t>PRIVADOS</t>
  </si>
  <si>
    <t>TOTAL</t>
  </si>
  <si>
    <t>Resumen convocatorias ordinaria y extraordinaria</t>
  </si>
  <si>
    <t>Tabla I</t>
  </si>
  <si>
    <t>UNIVERSIDADES
Y
PROVINCIAS</t>
  </si>
  <si>
    <t>% Presentados
sobre totales
Bachillerato</t>
  </si>
  <si>
    <t>TOTALES 
CASTILLA Y LEÓN</t>
  </si>
  <si>
    <t>Avance de Resultados. Junio 2020</t>
  </si>
  <si>
    <t>Tabla II</t>
  </si>
  <si>
    <t>TOTALES</t>
  </si>
  <si>
    <t>CASTILLA Y LEÓN</t>
  </si>
  <si>
    <t xml:space="preserve">TODOS  (ALUMNOS + ALUMNAS) </t>
  </si>
  <si>
    <t>Mujeres</t>
  </si>
  <si>
    <t>Hombres</t>
  </si>
  <si>
    <t>Presentados</t>
  </si>
  <si>
    <t>Aprobados</t>
  </si>
  <si>
    <t>Presentadas</t>
  </si>
  <si>
    <t>Aprobadas</t>
  </si>
  <si>
    <t>% Aprobadas *</t>
  </si>
  <si>
    <t>% Aprobadaos *</t>
  </si>
  <si>
    <t>Universidades</t>
  </si>
  <si>
    <t>Totales</t>
  </si>
  <si>
    <t>Burgos</t>
  </si>
  <si>
    <t>León</t>
  </si>
  <si>
    <t>Salamanca</t>
  </si>
  <si>
    <t>Valladolid</t>
  </si>
  <si>
    <t>TOTALES CyL</t>
  </si>
  <si>
    <t>* % de aprobados/as sobre matriculados/as</t>
  </si>
  <si>
    <t>Avance de Resultados. Septiembre 2020</t>
  </si>
  <si>
    <t>Tabla III</t>
  </si>
  <si>
    <t>Tabla IV</t>
  </si>
  <si>
    <t>Universidad de Burgos</t>
  </si>
  <si>
    <t>Universidad de León</t>
  </si>
  <si>
    <t>Universidad de Salamanca</t>
  </si>
  <si>
    <t>Universidad de Valladolid</t>
  </si>
  <si>
    <t>Tabla V</t>
  </si>
  <si>
    <t>Universidad</t>
  </si>
  <si>
    <t>tabla VI</t>
  </si>
  <si>
    <t>Convocatoria</t>
  </si>
  <si>
    <t>ORDINARIA</t>
  </si>
  <si>
    <t>EXTRAORDINARIA</t>
  </si>
  <si>
    <t>Mujeres presentadas</t>
  </si>
  <si>
    <t xml:space="preserve">Hombres presentados </t>
  </si>
  <si>
    <t>Mujeres aprobadas</t>
  </si>
  <si>
    <t>Hombres aprobados</t>
  </si>
  <si>
    <t>Total mujeres</t>
  </si>
  <si>
    <t>Tabla VII</t>
  </si>
  <si>
    <t>EDAD</t>
  </si>
  <si>
    <t>26 a 35</t>
  </si>
  <si>
    <t>36 a 45</t>
  </si>
  <si>
    <t>más de 45</t>
  </si>
  <si>
    <t>Hombres y Mujeres</t>
  </si>
  <si>
    <t>Inscritos</t>
  </si>
  <si>
    <t>Total incritos</t>
  </si>
  <si>
    <t>Total Presentados</t>
  </si>
  <si>
    <t>Aptos</t>
  </si>
  <si>
    <t xml:space="preserve">UBU </t>
  </si>
  <si>
    <t>% Aptos (*)</t>
  </si>
  <si>
    <t>(*) Háganse constar los totales de cada provincia utilizando las siglas habituales.</t>
  </si>
  <si>
    <t>(*) % Aptos sobre presentados</t>
  </si>
  <si>
    <t>Tabla VIII</t>
  </si>
  <si>
    <t>RESULTADO POR EDAD</t>
  </si>
  <si>
    <t>25 años</t>
  </si>
  <si>
    <t>26 a 35 años</t>
  </si>
  <si>
    <t>36 a 45 años</t>
  </si>
  <si>
    <t>más de 45 años</t>
  </si>
  <si>
    <t>Total inscritos</t>
  </si>
  <si>
    <t>Total aptos</t>
  </si>
  <si>
    <t>Mayores de 25 años resultado por edad ambos sexos</t>
  </si>
  <si>
    <t>Mayores de 25 años resultado por edad hombres</t>
  </si>
  <si>
    <t>Tabla IX</t>
  </si>
  <si>
    <t>26 a 35 
años</t>
  </si>
  <si>
    <t>36 a 45
 años</t>
  </si>
  <si>
    <t>Mayores de 25 años resultado por edad mujeres</t>
  </si>
  <si>
    <t>tabla X</t>
  </si>
  <si>
    <t>Tabla XI</t>
  </si>
  <si>
    <t>más de 55</t>
  </si>
  <si>
    <t>51 a 55</t>
  </si>
  <si>
    <t>46 a 50</t>
  </si>
  <si>
    <t>Mayores de 45 años resultado por edad ambos sexos</t>
  </si>
  <si>
    <t>Tabla XII</t>
  </si>
  <si>
    <t>Tabla XIII</t>
  </si>
  <si>
    <t>Tabla XIV</t>
  </si>
  <si>
    <t>RESULTADOS POR EDAD HOMBRES</t>
  </si>
  <si>
    <t>RESULTADOS POR EDAD MUJERES</t>
  </si>
  <si>
    <t>Total presentados</t>
  </si>
  <si>
    <t>Presentados/as en EBAU (*)</t>
  </si>
  <si>
    <t>Aptos/as en EBAU (*)</t>
  </si>
  <si>
    <t>% Aptos/as sobre Presentados</t>
  </si>
  <si>
    <t>% Aptos/as sobre totales Bachillerato</t>
  </si>
  <si>
    <t>Matriculados/as en 2º Bachillerato</t>
  </si>
  <si>
    <t>Matriculados/as
en 2º
Bachillerato</t>
  </si>
  <si>
    <t>Matriculados/as
en
EBAU</t>
  </si>
  <si>
    <t>Presentados/as
en
EBAU</t>
  </si>
  <si>
    <t>Aptos/as
en
EBAU</t>
  </si>
  <si>
    <t>% Aptos/as
sobre
Presentados/as</t>
  </si>
  <si>
    <t>% Aptos/as
sobre totales
Bachillerato</t>
  </si>
  <si>
    <t>&lt; 5</t>
  </si>
  <si>
    <t>Presentados/as</t>
  </si>
  <si>
    <t>Aprobados/as</t>
  </si>
  <si>
    <t>% Aprobados/as *</t>
  </si>
  <si>
    <t xml:space="preserve"> Presentados/as Junio</t>
  </si>
  <si>
    <t>Presentados/as Total</t>
  </si>
  <si>
    <t>Aptos/as Junio</t>
  </si>
  <si>
    <t>Aptos/as Sept.</t>
  </si>
  <si>
    <t>Total hombres</t>
  </si>
  <si>
    <t>Matriculados/as</t>
  </si>
  <si>
    <t>Matriculados Hombres</t>
  </si>
  <si>
    <t>Matriculados Mujeres</t>
  </si>
  <si>
    <t>Presentados Hombres</t>
  </si>
  <si>
    <t>Presentados Mujeres</t>
  </si>
  <si>
    <t>Aprobados Hombres</t>
  </si>
  <si>
    <t>Aprobados Mujeres</t>
  </si>
  <si>
    <t>Aprobados-as/Presentados-as %</t>
  </si>
  <si>
    <t>Inscritos/as</t>
  </si>
  <si>
    <t>Aptos/as</t>
  </si>
  <si>
    <t>% Aptos/as (*)</t>
  </si>
  <si>
    <t>Total incritos/as</t>
  </si>
  <si>
    <t>Total Presentados/as</t>
  </si>
  <si>
    <t>Total Aptos/as</t>
  </si>
  <si>
    <t>Total aptos/as</t>
  </si>
  <si>
    <t>Inscritas</t>
  </si>
  <si>
    <t>Aptas</t>
  </si>
  <si>
    <t>Total inscritas</t>
  </si>
  <si>
    <t>Total Presentadas</t>
  </si>
  <si>
    <t>Total aptas</t>
  </si>
  <si>
    <t>&lt;5</t>
  </si>
  <si>
    <t>MATRICULADOS/AS Y APROBADOS/AS POR UNIVERSIDADES, SEXO
Y PORCENTAJES DE ALUMNADO APROBADO SOBRE MATRICULADOS</t>
  </si>
  <si>
    <t>Total Inscritos/as</t>
  </si>
  <si>
    <t>Matriculados 
Hombres</t>
  </si>
  <si>
    <t>Matriculados 
Mujeres</t>
  </si>
  <si>
    <t>Presentados 
Hombres</t>
  </si>
  <si>
    <t>Presentados
 Mujeres</t>
  </si>
  <si>
    <t>Aprobados 
Hombres</t>
  </si>
  <si>
    <t>Aprobados 
Mujeres</t>
  </si>
  <si>
    <r>
      <t>%</t>
    </r>
    <r>
      <rPr>
        <b/>
        <strike/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Aprobados-as sobre Presentados-as </t>
    </r>
  </si>
  <si>
    <t>ALUMNOS/AS MATRICULADOS/AS Y APROBADOS/AS CLASIFICADOS POR UNIVERSIDADES, SEXO
Y PORCENTAJES DE ALUMNADO APROBADO SOBRE MATRICULADOS</t>
  </si>
  <si>
    <t>ÍNDICE DATOS ESTADISTICOS ACCESO A LA UNIVERSIDAD</t>
  </si>
  <si>
    <t>Tabla de varios aspectos. Sexo y Universidad</t>
  </si>
  <si>
    <t>Mayores 25 años. Datos generales y porcentajes</t>
  </si>
  <si>
    <t>Mayores 45 años. Datos generales y porcentajes</t>
  </si>
  <si>
    <t>Varios aspectos.  Universidad, sexo y convocatoria</t>
  </si>
  <si>
    <t>Resumen convocatorias ordinaria y extraordinaria por universidades y provincias</t>
  </si>
  <si>
    <t>Presentados/as Sept.</t>
  </si>
  <si>
    <t>Aptos/as Total</t>
  </si>
  <si>
    <t>Mayores de 45 años resultado por edad hombres</t>
  </si>
  <si>
    <t>Mayores de 45 años resultado por edad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</si>
</sst>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i/>
      <u/>
      <sz val="12"/>
      <color theme="4" tint="-0.49998474074526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theme="9" tint="-0.499984740745262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trike/>
      <sz val="8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91">
    <xf numFmtId="0" fontId="0" fillId="0" borderId="0" xfId="0"/>
    <xf numFmtId="0" fontId="2" fillId="0" borderId="12" xfId="0" applyFont="1" applyBorder="1" applyAlignment="1">
      <alignment horizontal="center" wrapText="1"/>
    </xf>
    <xf numFmtId="0" fontId="3" fillId="0" borderId="13" xfId="0" applyFont="1" applyBorder="1"/>
    <xf numFmtId="3" fontId="1" fillId="0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0" fontId="3" fillId="0" borderId="14" xfId="1" applyNumberFormat="1" applyFont="1" applyBorder="1" applyAlignment="1">
      <alignment horizontal="center"/>
    </xf>
    <xf numFmtId="10" fontId="3" fillId="0" borderId="15" xfId="1" applyNumberFormat="1" applyFont="1" applyBorder="1" applyAlignment="1">
      <alignment horizontal="center"/>
    </xf>
    <xf numFmtId="10" fontId="3" fillId="0" borderId="16" xfId="1" applyNumberFormat="1" applyFont="1" applyBorder="1" applyAlignment="1">
      <alignment horizontal="center"/>
    </xf>
    <xf numFmtId="0" fontId="3" fillId="0" borderId="17" xfId="0" applyFont="1" applyBorder="1"/>
    <xf numFmtId="3" fontId="1" fillId="0" borderId="17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10" fontId="3" fillId="0" borderId="18" xfId="1" applyNumberFormat="1" applyFont="1" applyBorder="1" applyAlignment="1">
      <alignment horizontal="center"/>
    </xf>
    <xf numFmtId="10" fontId="3" fillId="0" borderId="19" xfId="1" applyNumberFormat="1" applyFont="1" applyBorder="1" applyAlignment="1">
      <alignment horizontal="center"/>
    </xf>
    <xf numFmtId="10" fontId="3" fillId="0" borderId="20" xfId="1" applyNumberFormat="1" applyFont="1" applyBorder="1" applyAlignment="1">
      <alignment horizontal="center"/>
    </xf>
    <xf numFmtId="10" fontId="3" fillId="0" borderId="21" xfId="1" applyNumberFormat="1" applyFont="1" applyBorder="1" applyAlignment="1">
      <alignment horizontal="center"/>
    </xf>
    <xf numFmtId="0" fontId="2" fillId="0" borderId="22" xfId="0" applyFont="1" applyBorder="1"/>
    <xf numFmtId="3" fontId="4" fillId="0" borderId="22" xfId="0" applyNumberFormat="1" applyFont="1" applyFill="1" applyBorder="1" applyAlignment="1">
      <alignment horizontal="center"/>
    </xf>
    <xf numFmtId="3" fontId="2" fillId="0" borderId="23" xfId="0" applyNumberFormat="1" applyFont="1" applyFill="1" applyBorder="1" applyAlignment="1">
      <alignment horizontal="center"/>
    </xf>
    <xf numFmtId="3" fontId="2" fillId="0" borderId="24" xfId="0" applyNumberFormat="1" applyFont="1" applyFill="1" applyBorder="1" applyAlignment="1">
      <alignment horizontal="center"/>
    </xf>
    <xf numFmtId="3" fontId="2" fillId="0" borderId="25" xfId="0" applyNumberFormat="1" applyFont="1" applyFill="1" applyBorder="1" applyAlignment="1">
      <alignment horizontal="center"/>
    </xf>
    <xf numFmtId="10" fontId="2" fillId="0" borderId="23" xfId="1" applyNumberFormat="1" applyFont="1" applyBorder="1" applyAlignment="1">
      <alignment horizontal="center"/>
    </xf>
    <xf numFmtId="10" fontId="2" fillId="0" borderId="26" xfId="1" applyNumberFormat="1" applyFont="1" applyBorder="1" applyAlignment="1">
      <alignment horizontal="center"/>
    </xf>
    <xf numFmtId="10" fontId="2" fillId="0" borderId="25" xfId="1" applyNumberFormat="1" applyFont="1" applyBorder="1" applyAlignment="1">
      <alignment horizontal="center"/>
    </xf>
    <xf numFmtId="3" fontId="2" fillId="0" borderId="22" xfId="0" applyNumberFormat="1" applyFont="1" applyFill="1" applyBorder="1" applyAlignment="1">
      <alignment horizontal="center"/>
    </xf>
    <xf numFmtId="0" fontId="2" fillId="0" borderId="13" xfId="0" applyFont="1" applyBorder="1"/>
    <xf numFmtId="3" fontId="3" fillId="0" borderId="13" xfId="0" applyNumberFormat="1" applyFont="1" applyFill="1" applyBorder="1" applyAlignment="1">
      <alignment horizontal="center"/>
    </xf>
    <xf numFmtId="3" fontId="3" fillId="0" borderId="30" xfId="0" applyNumberFormat="1" applyFont="1" applyFill="1" applyBorder="1" applyAlignment="1">
      <alignment horizontal="center"/>
    </xf>
    <xf numFmtId="0" fontId="2" fillId="0" borderId="17" xfId="0" applyFont="1" applyBorder="1"/>
    <xf numFmtId="3" fontId="3" fillId="0" borderId="17" xfId="0" applyNumberFormat="1" applyFont="1" applyFill="1" applyBorder="1" applyAlignment="1">
      <alignment horizontal="center"/>
    </xf>
    <xf numFmtId="3" fontId="3" fillId="0" borderId="31" xfId="0" applyNumberFormat="1" applyFont="1" applyFill="1" applyBorder="1" applyAlignment="1">
      <alignment horizontal="center"/>
    </xf>
    <xf numFmtId="3" fontId="2" fillId="0" borderId="26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0" fontId="2" fillId="2" borderId="13" xfId="0" applyFont="1" applyFill="1" applyBorder="1"/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2" fillId="2" borderId="30" xfId="0" applyNumberFormat="1" applyFont="1" applyFill="1" applyBorder="1" applyAlignment="1">
      <alignment horizontal="center"/>
    </xf>
    <xf numFmtId="3" fontId="2" fillId="3" borderId="16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10" fontId="2" fillId="3" borderId="14" xfId="1" applyNumberFormat="1" applyFont="1" applyFill="1" applyBorder="1" applyAlignment="1">
      <alignment horizontal="center"/>
    </xf>
    <xf numFmtId="10" fontId="2" fillId="3" borderId="15" xfId="1" applyNumberFormat="1" applyFont="1" applyFill="1" applyBorder="1" applyAlignment="1">
      <alignment horizontal="center"/>
    </xf>
    <xf numFmtId="10" fontId="2" fillId="3" borderId="16" xfId="1" applyNumberFormat="1" applyFont="1" applyFill="1" applyBorder="1" applyAlignment="1">
      <alignment horizontal="center"/>
    </xf>
    <xf numFmtId="0" fontId="2" fillId="2" borderId="17" xfId="0" applyFont="1" applyFill="1" applyBorder="1"/>
    <xf numFmtId="3" fontId="2" fillId="2" borderId="17" xfId="0" applyNumberFormat="1" applyFont="1" applyFill="1" applyBorder="1" applyAlignment="1">
      <alignment horizontal="center"/>
    </xf>
    <xf numFmtId="3" fontId="2" fillId="2" borderId="18" xfId="0" applyNumberFormat="1" applyFont="1" applyFill="1" applyBorder="1" applyAlignment="1">
      <alignment horizontal="center"/>
    </xf>
    <xf numFmtId="3" fontId="2" fillId="2" borderId="31" xfId="0" applyNumberFormat="1" applyFont="1" applyFill="1" applyBorder="1" applyAlignment="1">
      <alignment horizontal="center"/>
    </xf>
    <xf numFmtId="3" fontId="2" fillId="3" borderId="20" xfId="0" applyNumberFormat="1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10" fontId="2" fillId="3" borderId="18" xfId="1" applyNumberFormat="1" applyFont="1" applyFill="1" applyBorder="1" applyAlignment="1">
      <alignment horizontal="center"/>
    </xf>
    <xf numFmtId="10" fontId="2" fillId="3" borderId="19" xfId="1" applyNumberFormat="1" applyFont="1" applyFill="1" applyBorder="1" applyAlignment="1">
      <alignment horizontal="center"/>
    </xf>
    <xf numFmtId="10" fontId="2" fillId="3" borderId="20" xfId="1" applyNumberFormat="1" applyFont="1" applyFill="1" applyBorder="1" applyAlignment="1">
      <alignment horizontal="center"/>
    </xf>
    <xf numFmtId="0" fontId="2" fillId="2" borderId="22" xfId="0" applyFont="1" applyFill="1" applyBorder="1"/>
    <xf numFmtId="3" fontId="2" fillId="2" borderId="22" xfId="0" applyNumberFormat="1" applyFont="1" applyFill="1" applyBorder="1" applyAlignment="1">
      <alignment horizontal="center"/>
    </xf>
    <xf numFmtId="3" fontId="2" fillId="2" borderId="23" xfId="0" applyNumberFormat="1" applyFont="1" applyFill="1" applyBorder="1" applyAlignment="1">
      <alignment horizontal="center"/>
    </xf>
    <xf numFmtId="3" fontId="2" fillId="2" borderId="24" xfId="0" applyNumberFormat="1" applyFont="1" applyFill="1" applyBorder="1" applyAlignment="1">
      <alignment horizontal="center"/>
    </xf>
    <xf numFmtId="3" fontId="2" fillId="3" borderId="25" xfId="0" applyNumberFormat="1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center"/>
    </xf>
    <xf numFmtId="10" fontId="2" fillId="3" borderId="23" xfId="1" applyNumberFormat="1" applyFont="1" applyFill="1" applyBorder="1" applyAlignment="1">
      <alignment horizontal="center"/>
    </xf>
    <xf numFmtId="10" fontId="2" fillId="3" borderId="26" xfId="1" applyNumberFormat="1" applyFont="1" applyFill="1" applyBorder="1" applyAlignment="1">
      <alignment horizontal="center"/>
    </xf>
    <xf numFmtId="10" fontId="2" fillId="3" borderId="25" xfId="1" applyNumberFormat="1" applyFont="1" applyFill="1" applyBorder="1" applyAlignment="1">
      <alignment horizontal="center"/>
    </xf>
    <xf numFmtId="0" fontId="0" fillId="0" borderId="0" xfId="0" applyFill="1"/>
    <xf numFmtId="0" fontId="1" fillId="0" borderId="32" xfId="0" applyFont="1" applyFill="1" applyBorder="1"/>
    <xf numFmtId="3" fontId="1" fillId="0" borderId="32" xfId="0" applyNumberFormat="1" applyFont="1" applyFill="1" applyBorder="1" applyAlignment="1" applyProtection="1">
      <alignment horizontal="center"/>
      <protection locked="0"/>
    </xf>
    <xf numFmtId="3" fontId="1" fillId="0" borderId="13" xfId="0" applyNumberFormat="1" applyFont="1" applyFill="1" applyBorder="1" applyAlignment="1" applyProtection="1">
      <alignment horizontal="center"/>
      <protection locked="0"/>
    </xf>
    <xf numFmtId="10" fontId="1" fillId="0" borderId="13" xfId="1" applyNumberFormat="1" applyFont="1" applyFill="1" applyBorder="1" applyAlignment="1">
      <alignment horizontal="center"/>
    </xf>
    <xf numFmtId="3" fontId="1" fillId="0" borderId="33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ill="1"/>
    <xf numFmtId="0" fontId="1" fillId="0" borderId="34" xfId="0" applyFont="1" applyFill="1" applyBorder="1"/>
    <xf numFmtId="3" fontId="1" fillId="0" borderId="34" xfId="0" applyNumberFormat="1" applyFont="1" applyFill="1" applyBorder="1" applyAlignment="1" applyProtection="1">
      <alignment horizontal="center"/>
      <protection locked="0"/>
    </xf>
    <xf numFmtId="3" fontId="1" fillId="0" borderId="17" xfId="0" applyNumberFormat="1" applyFont="1" applyFill="1" applyBorder="1" applyAlignment="1" applyProtection="1">
      <alignment horizontal="center"/>
      <protection locked="0"/>
    </xf>
    <xf numFmtId="10" fontId="1" fillId="0" borderId="17" xfId="1" applyNumberFormat="1" applyFont="1" applyFill="1" applyBorder="1" applyAlignment="1">
      <alignment horizontal="center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0" fontId="4" fillId="0" borderId="36" xfId="0" applyFont="1" applyFill="1" applyBorder="1"/>
    <xf numFmtId="3" fontId="4" fillId="0" borderId="36" xfId="0" applyNumberFormat="1" applyFont="1" applyFill="1" applyBorder="1" applyAlignment="1">
      <alignment horizontal="center"/>
    </xf>
    <xf numFmtId="10" fontId="4" fillId="0" borderId="22" xfId="1" applyNumberFormat="1" applyFont="1" applyFill="1" applyBorder="1" applyAlignment="1">
      <alignment horizontal="center"/>
    </xf>
    <xf numFmtId="3" fontId="4" fillId="0" borderId="37" xfId="0" applyNumberFormat="1" applyFont="1" applyFill="1" applyBorder="1" applyAlignment="1">
      <alignment horizontal="center"/>
    </xf>
    <xf numFmtId="3" fontId="4" fillId="0" borderId="29" xfId="0" applyNumberFormat="1" applyFont="1" applyFill="1" applyBorder="1" applyAlignment="1">
      <alignment horizontal="center"/>
    </xf>
    <xf numFmtId="0" fontId="1" fillId="0" borderId="36" xfId="0" applyFont="1" applyFill="1" applyBorder="1"/>
    <xf numFmtId="3" fontId="1" fillId="0" borderId="32" xfId="0" applyNumberFormat="1" applyFont="1" applyFill="1" applyBorder="1" applyAlignment="1">
      <alignment horizontal="center"/>
    </xf>
    <xf numFmtId="3" fontId="1" fillId="0" borderId="27" xfId="0" applyNumberFormat="1" applyFon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center"/>
    </xf>
    <xf numFmtId="3" fontId="1" fillId="0" borderId="28" xfId="0" applyNumberFormat="1" applyFont="1" applyFill="1" applyBorder="1" applyAlignment="1">
      <alignment horizontal="center"/>
    </xf>
    <xf numFmtId="0" fontId="7" fillId="0" borderId="36" xfId="0" applyFont="1" applyFill="1" applyBorder="1"/>
    <xf numFmtId="0" fontId="0" fillId="0" borderId="0" xfId="0" applyAlignment="1">
      <alignment vertical="center"/>
    </xf>
    <xf numFmtId="0" fontId="10" fillId="0" borderId="48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10" fontId="4" fillId="0" borderId="22" xfId="0" applyNumberFormat="1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10" fontId="1" fillId="0" borderId="53" xfId="0" applyNumberFormat="1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10" fontId="1" fillId="0" borderId="54" xfId="0" applyNumberFormat="1" applyFont="1" applyFill="1" applyBorder="1" applyAlignment="1">
      <alignment horizontal="center" vertical="center"/>
    </xf>
    <xf numFmtId="3" fontId="4" fillId="0" borderId="55" xfId="0" applyNumberFormat="1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7" xfId="0" applyBorder="1"/>
    <xf numFmtId="0" fontId="11" fillId="0" borderId="11" xfId="0" applyFont="1" applyBorder="1"/>
    <xf numFmtId="0" fontId="11" fillId="0" borderId="0" xfId="0" applyFont="1"/>
    <xf numFmtId="0" fontId="12" fillId="0" borderId="12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0" fillId="0" borderId="0" xfId="0" applyFont="1"/>
    <xf numFmtId="0" fontId="13" fillId="0" borderId="13" xfId="0" applyFont="1" applyBorder="1" applyAlignment="1">
      <alignment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3" fontId="14" fillId="0" borderId="64" xfId="0" applyNumberFormat="1" applyFont="1" applyFill="1" applyBorder="1" applyAlignment="1">
      <alignment horizontal="center" vertical="center" wrapText="1"/>
    </xf>
    <xf numFmtId="3" fontId="15" fillId="0" borderId="65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3" fontId="14" fillId="0" borderId="64" xfId="0" applyNumberFormat="1" applyFont="1" applyBorder="1" applyAlignment="1">
      <alignment horizontal="center" vertical="center" wrapText="1"/>
    </xf>
    <xf numFmtId="3" fontId="15" fillId="0" borderId="66" xfId="0" applyNumberFormat="1" applyFont="1" applyBorder="1" applyAlignment="1">
      <alignment horizontal="center" vertical="center" wrapText="1"/>
    </xf>
    <xf numFmtId="10" fontId="14" fillId="0" borderId="64" xfId="1" applyNumberFormat="1" applyFont="1" applyBorder="1" applyAlignment="1">
      <alignment horizontal="center" vertical="center" wrapText="1"/>
    </xf>
    <xf numFmtId="10" fontId="15" fillId="0" borderId="67" xfId="1" applyNumberFormat="1" applyFont="1" applyBorder="1" applyAlignment="1">
      <alignment horizontal="center" vertical="center" wrapText="1"/>
    </xf>
    <xf numFmtId="3" fontId="14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66" xfId="0" applyNumberFormat="1" applyFont="1" applyFill="1" applyBorder="1" applyAlignment="1">
      <alignment horizontal="center" vertical="center" wrapText="1"/>
    </xf>
    <xf numFmtId="0" fontId="14" fillId="0" borderId="68" xfId="0" applyFont="1" applyFill="1" applyBorder="1" applyAlignment="1" applyProtection="1">
      <alignment horizontal="center" vertical="center" wrapText="1"/>
      <protection locked="0"/>
    </xf>
    <xf numFmtId="10" fontId="14" fillId="0" borderId="21" xfId="1" applyNumberFormat="1" applyFont="1" applyBorder="1" applyAlignment="1">
      <alignment horizontal="center" vertical="center" wrapText="1"/>
    </xf>
    <xf numFmtId="10" fontId="14" fillId="0" borderId="68" xfId="1" applyNumberFormat="1" applyFont="1" applyBorder="1" applyAlignment="1">
      <alignment horizontal="center" vertical="center" wrapText="1"/>
    </xf>
    <xf numFmtId="10" fontId="15" fillId="0" borderId="6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3" fontId="14" fillId="0" borderId="18" xfId="0" applyNumberFormat="1" applyFont="1" applyFill="1" applyBorder="1" applyAlignment="1">
      <alignment horizontal="center" vertical="center" wrapText="1"/>
    </xf>
    <xf numFmtId="3" fontId="15" fillId="0" borderId="69" xfId="0" applyNumberFormat="1" applyFont="1" applyFill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10" fontId="14" fillId="0" borderId="31" xfId="1" applyNumberFormat="1" applyFont="1" applyBorder="1" applyAlignment="1">
      <alignment horizontal="center" vertical="center" wrapText="1"/>
    </xf>
    <xf numFmtId="10" fontId="15" fillId="0" borderId="35" xfId="1" applyNumberFormat="1" applyFont="1" applyBorder="1" applyAlignment="1">
      <alignment horizontal="center" vertical="center" wrapText="1"/>
    </xf>
    <xf numFmtId="3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10" fontId="14" fillId="0" borderId="18" xfId="1" applyNumberFormat="1" applyFont="1" applyBorder="1" applyAlignment="1">
      <alignment horizontal="center" vertical="center" wrapText="1"/>
    </xf>
    <xf numFmtId="10" fontId="14" fillId="0" borderId="19" xfId="1" applyNumberFormat="1" applyFont="1" applyBorder="1" applyAlignment="1">
      <alignment horizontal="center" vertical="center" wrapText="1"/>
    </xf>
    <xf numFmtId="10" fontId="15" fillId="0" borderId="20" xfId="1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3" fontId="14" fillId="0" borderId="23" xfId="0" applyNumberFormat="1" applyFont="1" applyFill="1" applyBorder="1" applyAlignment="1">
      <alignment horizontal="center" vertical="center" wrapText="1"/>
    </xf>
    <xf numFmtId="3" fontId="15" fillId="0" borderId="70" xfId="0" applyNumberFormat="1" applyFont="1" applyFill="1" applyBorder="1" applyAlignment="1">
      <alignment horizontal="center" vertical="center" wrapText="1"/>
    </xf>
    <xf numFmtId="3" fontId="14" fillId="0" borderId="71" xfId="0" applyNumberFormat="1" applyFont="1" applyBorder="1" applyAlignment="1">
      <alignment horizontal="center" vertical="center" wrapText="1"/>
    </xf>
    <xf numFmtId="3" fontId="15" fillId="0" borderId="72" xfId="0" applyNumberFormat="1" applyFont="1" applyBorder="1" applyAlignment="1">
      <alignment horizontal="center" vertical="center" wrapText="1"/>
    </xf>
    <xf numFmtId="10" fontId="14" fillId="0" borderId="73" xfId="1" applyNumberFormat="1" applyFont="1" applyBorder="1" applyAlignment="1">
      <alignment horizontal="center" vertical="center" wrapText="1"/>
    </xf>
    <xf numFmtId="10" fontId="15" fillId="0" borderId="74" xfId="1" applyNumberFormat="1" applyFont="1" applyBorder="1" applyAlignment="1">
      <alignment horizontal="center" vertical="center" wrapText="1"/>
    </xf>
    <xf numFmtId="3" fontId="14" fillId="0" borderId="75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76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77" xfId="0" applyNumberFormat="1" applyFont="1" applyFill="1" applyBorder="1" applyAlignment="1">
      <alignment horizontal="center" vertical="center" wrapText="1"/>
    </xf>
    <xf numFmtId="3" fontId="15" fillId="0" borderId="77" xfId="0" applyNumberFormat="1" applyFont="1" applyBorder="1" applyAlignment="1">
      <alignment horizontal="center" vertical="center" wrapText="1"/>
    </xf>
    <xf numFmtId="10" fontId="14" fillId="0" borderId="23" xfId="1" applyNumberFormat="1" applyFont="1" applyBorder="1" applyAlignment="1">
      <alignment horizontal="center" vertical="center" wrapText="1"/>
    </xf>
    <xf numFmtId="10" fontId="14" fillId="0" borderId="26" xfId="1" applyNumberFormat="1" applyFont="1" applyBorder="1" applyAlignment="1">
      <alignment horizontal="center" vertical="center" wrapText="1"/>
    </xf>
    <xf numFmtId="10" fontId="15" fillId="0" borderId="25" xfId="1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3" fontId="14" fillId="0" borderId="61" xfId="0" applyNumberFormat="1" applyFont="1" applyBorder="1" applyAlignment="1">
      <alignment horizontal="center" vertical="center" wrapText="1"/>
    </xf>
    <xf numFmtId="3" fontId="14" fillId="0" borderId="62" xfId="0" applyNumberFormat="1" applyFont="1" applyBorder="1" applyAlignment="1">
      <alignment horizontal="center" vertical="center" wrapText="1"/>
    </xf>
    <xf numFmtId="3" fontId="15" fillId="0" borderId="78" xfId="0" applyNumberFormat="1" applyFont="1" applyBorder="1" applyAlignment="1">
      <alignment horizontal="center" vertical="center" wrapText="1"/>
    </xf>
    <xf numFmtId="3" fontId="15" fillId="0" borderId="61" xfId="0" applyNumberFormat="1" applyFont="1" applyBorder="1" applyAlignment="1">
      <alignment horizontal="center" vertical="center" wrapText="1"/>
    </xf>
    <xf numFmtId="3" fontId="15" fillId="0" borderId="62" xfId="0" applyNumberFormat="1" applyFont="1" applyBorder="1" applyAlignment="1">
      <alignment horizontal="center" vertical="center" wrapText="1"/>
    </xf>
    <xf numFmtId="3" fontId="15" fillId="0" borderId="63" xfId="0" applyNumberFormat="1" applyFont="1" applyBorder="1" applyAlignment="1">
      <alignment horizontal="center" vertical="center" wrapText="1"/>
    </xf>
    <xf numFmtId="10" fontId="14" fillId="0" borderId="79" xfId="1" applyNumberFormat="1" applyFont="1" applyBorder="1" applyAlignment="1">
      <alignment horizontal="center" vertical="center" wrapText="1"/>
    </xf>
    <xf numFmtId="10" fontId="15" fillId="0" borderId="59" xfId="1" applyNumberFormat="1" applyFont="1" applyBorder="1" applyAlignment="1">
      <alignment horizontal="center" vertical="center" wrapText="1"/>
    </xf>
    <xf numFmtId="3" fontId="14" fillId="0" borderId="79" xfId="0" applyNumberFormat="1" applyFont="1" applyBorder="1" applyAlignment="1">
      <alignment horizontal="center" vertical="center" wrapText="1"/>
    </xf>
    <xf numFmtId="10" fontId="14" fillId="0" borderId="61" xfId="1" applyNumberFormat="1" applyFont="1" applyBorder="1" applyAlignment="1">
      <alignment horizontal="center" vertical="center" wrapText="1"/>
    </xf>
    <xf numFmtId="10" fontId="14" fillId="0" borderId="62" xfId="1" applyNumberFormat="1" applyFont="1" applyBorder="1" applyAlignment="1">
      <alignment horizontal="center" vertical="center" wrapText="1"/>
    </xf>
    <xf numFmtId="10" fontId="15" fillId="0" borderId="63" xfId="1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80" xfId="0" applyFont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18" fillId="0" borderId="61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justify" vertical="center" wrapText="1"/>
    </xf>
    <xf numFmtId="0" fontId="19" fillId="0" borderId="18" xfId="0" applyFont="1" applyBorder="1" applyAlignment="1">
      <alignment horizontal="center" vertical="center" wrapText="1"/>
    </xf>
    <xf numFmtId="3" fontId="19" fillId="0" borderId="35" xfId="0" applyNumberFormat="1" applyFont="1" applyBorder="1" applyAlignment="1">
      <alignment horizontal="center" vertical="center" wrapText="1"/>
    </xf>
    <xf numFmtId="3" fontId="19" fillId="0" borderId="20" xfId="0" applyNumberFormat="1" applyFont="1" applyBorder="1" applyAlignment="1">
      <alignment horizontal="center" vertical="center" wrapText="1"/>
    </xf>
    <xf numFmtId="3" fontId="19" fillId="0" borderId="31" xfId="0" applyNumberFormat="1" applyFont="1" applyBorder="1" applyAlignment="1">
      <alignment horizontal="center" vertical="center" wrapText="1"/>
    </xf>
    <xf numFmtId="10" fontId="19" fillId="0" borderId="31" xfId="3" applyNumberFormat="1" applyFont="1" applyBorder="1" applyAlignment="1">
      <alignment horizontal="center" vertical="center" wrapText="1"/>
    </xf>
    <xf numFmtId="10" fontId="19" fillId="0" borderId="20" xfId="3" applyNumberFormat="1" applyFont="1" applyBorder="1" applyAlignment="1">
      <alignment horizontal="center" vertical="center" wrapText="1"/>
    </xf>
    <xf numFmtId="0" fontId="18" fillId="0" borderId="84" xfId="0" applyFont="1" applyBorder="1" applyAlignment="1">
      <alignment horizontal="justify" vertical="center" wrapText="1"/>
    </xf>
    <xf numFmtId="0" fontId="19" fillId="0" borderId="85" xfId="0" applyFont="1" applyBorder="1" applyAlignment="1">
      <alignment horizontal="center" vertical="center" wrapText="1"/>
    </xf>
    <xf numFmtId="3" fontId="19" fillId="0" borderId="74" xfId="0" applyNumberFormat="1" applyFont="1" applyBorder="1" applyAlignment="1">
      <alignment horizontal="center" vertical="center" wrapText="1"/>
    </xf>
    <xf numFmtId="3" fontId="19" fillId="0" borderId="72" xfId="0" applyNumberFormat="1" applyFont="1" applyBorder="1" applyAlignment="1">
      <alignment horizontal="center" vertical="center" wrapText="1"/>
    </xf>
    <xf numFmtId="3" fontId="19" fillId="0" borderId="73" xfId="0" applyNumberFormat="1" applyFont="1" applyBorder="1" applyAlignment="1">
      <alignment horizontal="center" vertical="center" wrapText="1"/>
    </xf>
    <xf numFmtId="10" fontId="19" fillId="0" borderId="73" xfId="3" applyNumberFormat="1" applyFont="1" applyBorder="1" applyAlignment="1">
      <alignment horizontal="center" vertical="center" wrapText="1"/>
    </xf>
    <xf numFmtId="10" fontId="19" fillId="0" borderId="72" xfId="3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justify" vertical="center" wrapText="1"/>
    </xf>
    <xf numFmtId="3" fontId="18" fillId="0" borderId="59" xfId="0" applyNumberFormat="1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10" fontId="18" fillId="0" borderId="79" xfId="3" applyNumberFormat="1" applyFont="1" applyBorder="1" applyAlignment="1">
      <alignment horizontal="center" vertical="center" wrapText="1"/>
    </xf>
    <xf numFmtId="10" fontId="18" fillId="0" borderId="63" xfId="3" applyNumberFormat="1" applyFont="1" applyBorder="1" applyAlignment="1">
      <alignment horizontal="center" vertical="center" wrapText="1"/>
    </xf>
    <xf numFmtId="0" fontId="4" fillId="0" borderId="0" xfId="0" applyFont="1" applyFill="1" applyBorder="1" applyProtection="1"/>
    <xf numFmtId="0" fontId="9" fillId="0" borderId="0" xfId="0" applyFont="1" applyFill="1" applyBorder="1" applyProtection="1"/>
    <xf numFmtId="0" fontId="4" fillId="0" borderId="0" xfId="0" applyFont="1" applyFill="1" applyProtection="1"/>
    <xf numFmtId="0" fontId="0" fillId="0" borderId="0" xfId="0" applyFill="1" applyBorder="1" applyProtection="1"/>
    <xf numFmtId="0" fontId="10" fillId="0" borderId="0" xfId="0" applyFont="1" applyFill="1" applyBorder="1" applyProtection="1"/>
    <xf numFmtId="0" fontId="0" fillId="0" borderId="79" xfId="0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0" fontId="0" fillId="0" borderId="78" xfId="0" applyFill="1" applyBorder="1" applyAlignment="1" applyProtection="1">
      <alignment horizontal="center" vertical="center" wrapText="1"/>
    </xf>
    <xf numFmtId="0" fontId="0" fillId="0" borderId="63" xfId="0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0" fillId="0" borderId="33" xfId="0" applyFont="1" applyFill="1" applyBorder="1" applyAlignment="1" applyProtection="1">
      <alignment horizontal="left" vertical="center"/>
    </xf>
    <xf numFmtId="0" fontId="10" fillId="0" borderId="14" xfId="0" applyNumberFormat="1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center"/>
    </xf>
    <xf numFmtId="0" fontId="10" fillId="0" borderId="16" xfId="0" applyNumberFormat="1" applyFont="1" applyFill="1" applyBorder="1" applyAlignment="1" applyProtection="1">
      <alignment horizontal="center"/>
    </xf>
    <xf numFmtId="0" fontId="10" fillId="0" borderId="35" xfId="0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 applyProtection="1">
      <alignment horizontal="center"/>
    </xf>
    <xf numFmtId="0" fontId="10" fillId="0" borderId="19" xfId="0" applyFont="1" applyFill="1" applyBorder="1" applyAlignment="1" applyProtection="1">
      <alignment horizontal="center"/>
    </xf>
    <xf numFmtId="0" fontId="10" fillId="0" borderId="69" xfId="0" applyFont="1" applyFill="1" applyBorder="1" applyAlignment="1" applyProtection="1">
      <alignment horizontal="center"/>
    </xf>
    <xf numFmtId="0" fontId="10" fillId="0" borderId="20" xfId="0" applyNumberFormat="1" applyFont="1" applyFill="1" applyBorder="1" applyAlignment="1" applyProtection="1">
      <alignment horizontal="center"/>
    </xf>
    <xf numFmtId="0" fontId="10" fillId="4" borderId="37" xfId="0" applyFont="1" applyFill="1" applyBorder="1" applyAlignment="1" applyProtection="1">
      <alignment horizontal="left" vertical="center"/>
    </xf>
    <xf numFmtId="0" fontId="10" fillId="4" borderId="61" xfId="0" applyNumberFormat="1" applyFont="1" applyFill="1" applyBorder="1" applyAlignment="1" applyProtection="1">
      <alignment horizontal="center"/>
    </xf>
    <xf numFmtId="0" fontId="10" fillId="4" borderId="62" xfId="0" applyNumberFormat="1" applyFont="1" applyFill="1" applyBorder="1" applyAlignment="1" applyProtection="1">
      <alignment horizontal="center"/>
    </xf>
    <xf numFmtId="0" fontId="10" fillId="4" borderId="78" xfId="0" applyNumberFormat="1" applyFont="1" applyFill="1" applyBorder="1" applyAlignment="1" applyProtection="1">
      <alignment horizontal="center"/>
    </xf>
    <xf numFmtId="0" fontId="10" fillId="4" borderId="63" xfId="0" applyNumberFormat="1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left" vertical="center"/>
    </xf>
    <xf numFmtId="10" fontId="10" fillId="0" borderId="14" xfId="0" applyNumberFormat="1" applyFont="1" applyFill="1" applyBorder="1" applyAlignment="1" applyProtection="1">
      <alignment horizontal="center"/>
    </xf>
    <xf numFmtId="10" fontId="10" fillId="0" borderId="15" xfId="0" applyNumberFormat="1" applyFont="1" applyFill="1" applyBorder="1" applyAlignment="1" applyProtection="1">
      <alignment horizontal="center"/>
    </xf>
    <xf numFmtId="10" fontId="10" fillId="0" borderId="86" xfId="0" applyNumberFormat="1" applyFont="1" applyFill="1" applyBorder="1" applyAlignment="1" applyProtection="1">
      <alignment horizontal="center"/>
    </xf>
    <xf numFmtId="10" fontId="10" fillId="0" borderId="16" xfId="0" applyNumberFormat="1" applyFont="1" applyFill="1" applyBorder="1" applyAlignment="1" applyProtection="1">
      <alignment horizontal="center"/>
    </xf>
    <xf numFmtId="0" fontId="10" fillId="0" borderId="74" xfId="0" applyFont="1" applyFill="1" applyBorder="1" applyAlignment="1" applyProtection="1">
      <alignment horizontal="left" vertical="center"/>
    </xf>
    <xf numFmtId="10" fontId="10" fillId="0" borderId="18" xfId="0" applyNumberFormat="1" applyFont="1" applyFill="1" applyBorder="1" applyAlignment="1" applyProtection="1">
      <alignment horizontal="center"/>
    </xf>
    <xf numFmtId="10" fontId="10" fillId="0" borderId="19" xfId="0" applyNumberFormat="1" applyFont="1" applyFill="1" applyBorder="1" applyAlignment="1" applyProtection="1">
      <alignment horizontal="center"/>
    </xf>
    <xf numFmtId="10" fontId="10" fillId="0" borderId="69" xfId="0" applyNumberFormat="1" applyFont="1" applyFill="1" applyBorder="1" applyAlignment="1" applyProtection="1">
      <alignment horizontal="center"/>
    </xf>
    <xf numFmtId="10" fontId="10" fillId="0" borderId="20" xfId="0" applyNumberFormat="1" applyFont="1" applyFill="1" applyBorder="1" applyAlignment="1" applyProtection="1">
      <alignment horizontal="center"/>
    </xf>
    <xf numFmtId="10" fontId="10" fillId="4" borderId="61" xfId="0" applyNumberFormat="1" applyFont="1" applyFill="1" applyBorder="1" applyAlignment="1" applyProtection="1">
      <alignment horizontal="center"/>
    </xf>
    <xf numFmtId="10" fontId="10" fillId="4" borderId="62" xfId="0" applyNumberFormat="1" applyFont="1" applyFill="1" applyBorder="1" applyAlignment="1" applyProtection="1">
      <alignment horizontal="center"/>
    </xf>
    <xf numFmtId="10" fontId="10" fillId="4" borderId="78" xfId="0" applyNumberFormat="1" applyFont="1" applyFill="1" applyBorder="1" applyAlignment="1" applyProtection="1">
      <alignment horizontal="center"/>
    </xf>
    <xf numFmtId="10" fontId="10" fillId="4" borderId="63" xfId="0" applyNumberFormat="1" applyFont="1" applyFill="1" applyBorder="1" applyAlignment="1" applyProtection="1">
      <alignment horizontal="center"/>
    </xf>
    <xf numFmtId="0" fontId="0" fillId="0" borderId="87" xfId="0" applyFill="1" applyBorder="1" applyProtection="1"/>
    <xf numFmtId="0" fontId="0" fillId="0" borderId="38" xfId="0" applyFill="1" applyBorder="1" applyAlignment="1" applyProtection="1">
      <alignment horizontal="left" vertical="center"/>
    </xf>
    <xf numFmtId="0" fontId="0" fillId="0" borderId="21" xfId="0" applyFill="1" applyBorder="1" applyProtection="1"/>
    <xf numFmtId="0" fontId="0" fillId="0" borderId="68" xfId="0" applyFill="1" applyBorder="1" applyProtection="1"/>
    <xf numFmtId="0" fontId="0" fillId="0" borderId="65" xfId="0" applyFill="1" applyBorder="1" applyProtection="1"/>
    <xf numFmtId="0" fontId="0" fillId="0" borderId="39" xfId="0" applyFill="1" applyBorder="1" applyProtection="1"/>
    <xf numFmtId="0" fontId="0" fillId="0" borderId="36" xfId="0" applyFill="1" applyBorder="1" applyAlignment="1" applyProtection="1">
      <alignment horizontal="left" vertical="center"/>
    </xf>
    <xf numFmtId="0" fontId="0" fillId="0" borderId="23" xfId="0" applyFill="1" applyBorder="1" applyProtection="1"/>
    <xf numFmtId="0" fontId="0" fillId="0" borderId="26" xfId="0" applyFill="1" applyBorder="1" applyProtection="1"/>
    <xf numFmtId="0" fontId="0" fillId="0" borderId="88" xfId="0" applyFill="1" applyBorder="1" applyProtection="1"/>
    <xf numFmtId="0" fontId="0" fillId="0" borderId="22" xfId="0" applyFill="1" applyBorder="1" applyProtection="1"/>
    <xf numFmtId="0" fontId="0" fillId="0" borderId="0" xfId="0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/>
    <xf numFmtId="0" fontId="10" fillId="0" borderId="0" xfId="0" applyFont="1" applyFill="1" applyBorder="1" applyAlignment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horizontal="center"/>
    </xf>
    <xf numFmtId="0" fontId="20" fillId="0" borderId="0" xfId="0" applyFont="1" applyFill="1" applyAlignment="1"/>
    <xf numFmtId="0" fontId="4" fillId="0" borderId="0" xfId="0" applyFont="1" applyFill="1" applyBorder="1"/>
    <xf numFmtId="0" fontId="9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0" fontId="10" fillId="0" borderId="0" xfId="0" applyFont="1" applyFill="1" applyBorder="1"/>
    <xf numFmtId="0" fontId="10" fillId="0" borderId="6" xfId="0" applyFont="1" applyFill="1" applyBorder="1"/>
    <xf numFmtId="0" fontId="10" fillId="6" borderId="25" xfId="0" applyFont="1" applyFill="1" applyBorder="1" applyAlignment="1">
      <alignment horizontal="left" vertical="center"/>
    </xf>
    <xf numFmtId="0" fontId="10" fillId="0" borderId="72" xfId="0" applyFont="1" applyFill="1" applyBorder="1" applyAlignment="1">
      <alignment horizontal="left" vertical="center"/>
    </xf>
    <xf numFmtId="0" fontId="10" fillId="0" borderId="77" xfId="0" applyFont="1" applyFill="1" applyBorder="1" applyAlignment="1">
      <alignment horizontal="left" vertical="center"/>
    </xf>
    <xf numFmtId="10" fontId="10" fillId="0" borderId="21" xfId="0" applyNumberFormat="1" applyFont="1" applyFill="1" applyBorder="1" applyAlignment="1">
      <alignment horizontal="center"/>
    </xf>
    <xf numFmtId="10" fontId="10" fillId="0" borderId="68" xfId="0" applyNumberFormat="1" applyFont="1" applyFill="1" applyBorder="1" applyAlignment="1">
      <alignment horizontal="center"/>
    </xf>
    <xf numFmtId="10" fontId="10" fillId="0" borderId="65" xfId="0" applyNumberFormat="1" applyFont="1" applyFill="1" applyBorder="1" applyAlignment="1">
      <alignment horizontal="center"/>
    </xf>
    <xf numFmtId="10" fontId="10" fillId="0" borderId="66" xfId="0" applyNumberFormat="1" applyFont="1" applyFill="1" applyBorder="1" applyAlignment="1">
      <alignment horizontal="center"/>
    </xf>
    <xf numFmtId="10" fontId="10" fillId="0" borderId="85" xfId="0" applyNumberFormat="1" applyFont="1" applyFill="1" applyBorder="1" applyAlignment="1">
      <alignment horizontal="center"/>
    </xf>
    <xf numFmtId="10" fontId="10" fillId="0" borderId="76" xfId="0" applyNumberFormat="1" applyFont="1" applyFill="1" applyBorder="1" applyAlignment="1">
      <alignment horizontal="center"/>
    </xf>
    <xf numFmtId="10" fontId="10" fillId="0" borderId="70" xfId="0" applyNumberFormat="1" applyFont="1" applyFill="1" applyBorder="1" applyAlignment="1">
      <alignment horizontal="center"/>
    </xf>
    <xf numFmtId="10" fontId="10" fillId="0" borderId="72" xfId="0" applyNumberFormat="1" applyFont="1" applyFill="1" applyBorder="1" applyAlignment="1">
      <alignment horizontal="center"/>
    </xf>
    <xf numFmtId="10" fontId="10" fillId="6" borderId="61" xfId="0" applyNumberFormat="1" applyFont="1" applyFill="1" applyBorder="1" applyAlignment="1">
      <alignment horizontal="center"/>
    </xf>
    <xf numFmtId="10" fontId="10" fillId="6" borderId="62" xfId="0" applyNumberFormat="1" applyFont="1" applyFill="1" applyBorder="1" applyAlignment="1">
      <alignment horizontal="center"/>
    </xf>
    <xf numFmtId="10" fontId="10" fillId="6" borderId="78" xfId="0" applyNumberFormat="1" applyFont="1" applyFill="1" applyBorder="1" applyAlignment="1">
      <alignment horizontal="center"/>
    </xf>
    <xf numFmtId="10" fontId="10" fillId="6" borderId="63" xfId="0" applyNumberFormat="1" applyFont="1" applyFill="1" applyBorder="1" applyAlignment="1">
      <alignment horizontal="center"/>
    </xf>
    <xf numFmtId="0" fontId="0" fillId="0" borderId="87" xfId="0" applyFill="1" applyBorder="1"/>
    <xf numFmtId="0" fontId="0" fillId="0" borderId="38" xfId="0" applyFill="1" applyBorder="1" applyAlignment="1">
      <alignment horizontal="left" vertical="center"/>
    </xf>
    <xf numFmtId="0" fontId="0" fillId="0" borderId="21" xfId="0" applyFill="1" applyBorder="1"/>
    <xf numFmtId="0" fontId="0" fillId="0" borderId="68" xfId="0" applyFill="1" applyBorder="1"/>
    <xf numFmtId="0" fontId="0" fillId="0" borderId="65" xfId="0" applyFill="1" applyBorder="1"/>
    <xf numFmtId="0" fontId="0" fillId="0" borderId="39" xfId="0" applyFill="1" applyBorder="1"/>
    <xf numFmtId="0" fontId="0" fillId="0" borderId="36" xfId="0" applyFill="1" applyBorder="1" applyAlignment="1">
      <alignment horizontal="left" vertical="center"/>
    </xf>
    <xf numFmtId="0" fontId="0" fillId="0" borderId="23" xfId="0" applyFill="1" applyBorder="1"/>
    <xf numFmtId="0" fontId="0" fillId="0" borderId="26" xfId="0" applyFill="1" applyBorder="1"/>
    <xf numFmtId="0" fontId="0" fillId="0" borderId="88" xfId="0" applyFill="1" applyBorder="1"/>
    <xf numFmtId="0" fontId="0" fillId="0" borderId="22" xfId="0" applyFill="1" applyBorder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0" fillId="0" borderId="0" xfId="0" applyFont="1" applyFill="1" applyBorder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10" fontId="10" fillId="0" borderId="14" xfId="0" applyNumberFormat="1" applyFont="1" applyFill="1" applyBorder="1" applyAlignment="1">
      <alignment horizontal="center"/>
    </xf>
    <xf numFmtId="10" fontId="10" fillId="0" borderId="15" xfId="0" applyNumberFormat="1" applyFont="1" applyFill="1" applyBorder="1" applyAlignment="1">
      <alignment horizontal="center"/>
    </xf>
    <xf numFmtId="10" fontId="10" fillId="0" borderId="86" xfId="0" applyNumberFormat="1" applyFont="1" applyFill="1" applyBorder="1" applyAlignment="1">
      <alignment horizontal="center"/>
    </xf>
    <xf numFmtId="10" fontId="10" fillId="0" borderId="16" xfId="0" applyNumberFormat="1" applyFont="1" applyFill="1" applyBorder="1" applyAlignment="1">
      <alignment horizontal="center"/>
    </xf>
    <xf numFmtId="10" fontId="10" fillId="0" borderId="18" xfId="0" applyNumberFormat="1" applyFont="1" applyFill="1" applyBorder="1" applyAlignment="1">
      <alignment horizontal="center"/>
    </xf>
    <xf numFmtId="10" fontId="10" fillId="0" borderId="19" xfId="0" applyNumberFormat="1" applyFont="1" applyFill="1" applyBorder="1" applyAlignment="1">
      <alignment horizontal="center"/>
    </xf>
    <xf numFmtId="10" fontId="10" fillId="0" borderId="69" xfId="0" applyNumberFormat="1" applyFont="1" applyFill="1" applyBorder="1" applyAlignment="1">
      <alignment horizontal="center"/>
    </xf>
    <xf numFmtId="10" fontId="10" fillId="0" borderId="20" xfId="0" applyNumberFormat="1" applyFont="1" applyFill="1" applyBorder="1" applyAlignment="1">
      <alignment horizontal="center"/>
    </xf>
    <xf numFmtId="10" fontId="10" fillId="4" borderId="61" xfId="0" applyNumberFormat="1" applyFont="1" applyFill="1" applyBorder="1" applyAlignment="1">
      <alignment horizontal="center"/>
    </xf>
    <xf numFmtId="10" fontId="10" fillId="4" borderId="62" xfId="0" applyNumberFormat="1" applyFont="1" applyFill="1" applyBorder="1" applyAlignment="1">
      <alignment horizontal="center"/>
    </xf>
    <xf numFmtId="10" fontId="10" fillId="4" borderId="78" xfId="0" applyNumberFormat="1" applyFont="1" applyFill="1" applyBorder="1" applyAlignment="1">
      <alignment horizontal="center"/>
    </xf>
    <xf numFmtId="10" fontId="10" fillId="4" borderId="63" xfId="0" applyNumberFormat="1" applyFont="1" applyFill="1" applyBorder="1" applyAlignment="1">
      <alignment horizontal="center"/>
    </xf>
    <xf numFmtId="0" fontId="1" fillId="0" borderId="0" xfId="4"/>
    <xf numFmtId="0" fontId="4" fillId="0" borderId="0" xfId="4" applyFont="1" applyBorder="1" applyAlignment="1"/>
    <xf numFmtId="0" fontId="4" fillId="0" borderId="0" xfId="4" applyFont="1" applyBorder="1" applyAlignment="1">
      <alignment horizontal="center"/>
    </xf>
    <xf numFmtId="0" fontId="1" fillId="0" borderId="0" xfId="4" applyBorder="1"/>
    <xf numFmtId="0" fontId="0" fillId="0" borderId="24" xfId="0" applyFill="1" applyBorder="1" applyProtection="1"/>
    <xf numFmtId="0" fontId="0" fillId="0" borderId="64" xfId="0" applyFill="1" applyBorder="1" applyProtection="1"/>
    <xf numFmtId="0" fontId="10" fillId="0" borderId="93" xfId="0" applyFont="1" applyFill="1" applyBorder="1" applyAlignment="1">
      <alignment horizontal="center" vertical="center" wrapText="1"/>
    </xf>
    <xf numFmtId="49" fontId="10" fillId="0" borderId="94" xfId="0" applyNumberFormat="1" applyFont="1" applyFill="1" applyBorder="1" applyAlignment="1">
      <alignment horizontal="center" vertical="center" wrapText="1"/>
    </xf>
    <xf numFmtId="0" fontId="10" fillId="0" borderId="95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 applyFill="1" applyBorder="1" applyAlignment="1">
      <alignment horizontal="center" vertical="center"/>
    </xf>
    <xf numFmtId="0" fontId="1" fillId="0" borderId="0" xfId="4" applyFill="1"/>
    <xf numFmtId="0" fontId="18" fillId="0" borderId="34" xfId="4" applyFont="1" applyFill="1" applyBorder="1" applyAlignment="1">
      <alignment horizontal="justify" vertical="center" wrapText="1"/>
    </xf>
    <xf numFmtId="3" fontId="16" fillId="0" borderId="68" xfId="4" applyNumberFormat="1" applyFont="1" applyFill="1" applyBorder="1" applyAlignment="1">
      <alignment horizontal="center" vertical="center" wrapText="1"/>
    </xf>
    <xf numFmtId="3" fontId="21" fillId="0" borderId="68" xfId="4" applyNumberFormat="1" applyFont="1" applyFill="1" applyBorder="1" applyAlignment="1">
      <alignment horizontal="center" vertical="center" wrapText="1"/>
    </xf>
    <xf numFmtId="10" fontId="21" fillId="0" borderId="68" xfId="5" applyNumberFormat="1" applyFont="1" applyFill="1" applyBorder="1" applyAlignment="1">
      <alignment horizontal="center" vertical="center" wrapText="1"/>
    </xf>
    <xf numFmtId="3" fontId="16" fillId="0" borderId="19" xfId="4" applyNumberFormat="1" applyFont="1" applyFill="1" applyBorder="1" applyAlignment="1">
      <alignment horizontal="center" vertical="center" wrapText="1"/>
    </xf>
    <xf numFmtId="3" fontId="21" fillId="0" borderId="19" xfId="4" applyNumberFormat="1" applyFont="1" applyFill="1" applyBorder="1" applyAlignment="1">
      <alignment horizontal="center" vertical="center" wrapText="1"/>
    </xf>
    <xf numFmtId="0" fontId="16" fillId="0" borderId="19" xfId="4" applyFont="1" applyFill="1" applyBorder="1" applyAlignment="1">
      <alignment horizontal="center" vertical="center"/>
    </xf>
    <xf numFmtId="10" fontId="21" fillId="0" borderId="19" xfId="5" applyNumberFormat="1" applyFont="1" applyFill="1" applyBorder="1" applyAlignment="1">
      <alignment horizontal="center" vertical="center" wrapText="1"/>
    </xf>
    <xf numFmtId="0" fontId="18" fillId="0" borderId="92" xfId="4" applyFont="1" applyFill="1" applyBorder="1" applyAlignment="1">
      <alignment horizontal="justify" vertical="center" wrapText="1"/>
    </xf>
    <xf numFmtId="0" fontId="18" fillId="0" borderId="58" xfId="4" applyFont="1" applyFill="1" applyBorder="1" applyAlignment="1">
      <alignment horizontal="justify" vertical="center" wrapText="1"/>
    </xf>
    <xf numFmtId="0" fontId="22" fillId="0" borderId="19" xfId="4" applyFont="1" applyFill="1" applyBorder="1" applyAlignment="1">
      <alignment horizontal="center" vertical="center" wrapText="1"/>
    </xf>
    <xf numFmtId="10" fontId="22" fillId="0" borderId="19" xfId="5" applyNumberFormat="1" applyFont="1" applyFill="1" applyBorder="1" applyAlignment="1">
      <alignment horizontal="center" vertical="center" wrapText="1"/>
    </xf>
    <xf numFmtId="3" fontId="0" fillId="0" borderId="17" xfId="0" applyNumberFormat="1" applyFont="1" applyFill="1" applyBorder="1" applyAlignment="1" applyProtection="1">
      <alignment horizontal="center"/>
      <protection locked="0"/>
    </xf>
    <xf numFmtId="3" fontId="0" fillId="0" borderId="35" xfId="0" applyNumberFormat="1" applyFont="1" applyFill="1" applyBorder="1" applyAlignment="1" applyProtection="1">
      <alignment horizontal="center"/>
      <protection locked="0"/>
    </xf>
    <xf numFmtId="0" fontId="10" fillId="6" borderId="88" xfId="0" applyFont="1" applyFill="1" applyBorder="1" applyAlignment="1">
      <alignment horizontal="left" vertical="center"/>
    </xf>
    <xf numFmtId="0" fontId="10" fillId="0" borderId="70" xfId="0" applyFont="1" applyFill="1" applyBorder="1" applyAlignment="1">
      <alignment horizontal="left" vertical="center"/>
    </xf>
    <xf numFmtId="0" fontId="10" fillId="0" borderId="94" xfId="0" applyFont="1" applyFill="1" applyBorder="1" applyAlignment="1">
      <alignment horizontal="left" vertical="center"/>
    </xf>
    <xf numFmtId="0" fontId="10" fillId="0" borderId="18" xfId="0" applyNumberFormat="1" applyFont="1" applyFill="1" applyBorder="1" applyAlignment="1" applyProtection="1">
      <alignment horizontal="center"/>
    </xf>
    <xf numFmtId="0" fontId="10" fillId="0" borderId="19" xfId="0" applyNumberFormat="1" applyFont="1" applyFill="1" applyBorder="1" applyAlignment="1" applyProtection="1">
      <alignment horizontal="center"/>
    </xf>
    <xf numFmtId="0" fontId="10" fillId="0" borderId="23" xfId="0" applyNumberFormat="1" applyFont="1" applyFill="1" applyBorder="1" applyAlignment="1" applyProtection="1">
      <alignment horizontal="center"/>
    </xf>
    <xf numFmtId="0" fontId="10" fillId="0" borderId="26" xfId="0" applyFont="1" applyFill="1" applyBorder="1" applyAlignment="1" applyProtection="1">
      <alignment horizontal="center"/>
    </xf>
    <xf numFmtId="0" fontId="10" fillId="0" borderId="26" xfId="0" applyNumberFormat="1" applyFont="1" applyFill="1" applyBorder="1" applyAlignment="1" applyProtection="1">
      <alignment horizontal="center"/>
    </xf>
    <xf numFmtId="0" fontId="10" fillId="0" borderId="25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/>
    <xf numFmtId="0" fontId="10" fillId="0" borderId="6" xfId="0" applyFont="1" applyFill="1" applyBorder="1" applyAlignment="1" applyProtection="1"/>
    <xf numFmtId="0" fontId="10" fillId="0" borderId="33" xfId="0" applyFont="1" applyFill="1" applyBorder="1" applyAlignment="1" applyProtection="1">
      <alignment vertical="center"/>
    </xf>
    <xf numFmtId="0" fontId="10" fillId="0" borderId="35" xfId="0" applyFont="1" applyFill="1" applyBorder="1" applyAlignment="1" applyProtection="1">
      <alignment vertical="center"/>
    </xf>
    <xf numFmtId="0" fontId="10" fillId="4" borderId="37" xfId="0" applyFont="1" applyFill="1" applyBorder="1" applyAlignment="1" applyProtection="1">
      <alignment vertical="center"/>
    </xf>
    <xf numFmtId="0" fontId="10" fillId="0" borderId="14" xfId="0" applyNumberFormat="1" applyFont="1" applyFill="1" applyBorder="1" applyAlignment="1" applyProtection="1"/>
    <xf numFmtId="0" fontId="10" fillId="0" borderId="18" xfId="0" applyNumberFormat="1" applyFont="1" applyFill="1" applyBorder="1" applyAlignment="1" applyProtection="1"/>
    <xf numFmtId="0" fontId="10" fillId="0" borderId="18" xfId="0" applyFont="1" applyFill="1" applyBorder="1" applyAlignment="1" applyProtection="1"/>
    <xf numFmtId="0" fontId="10" fillId="0" borderId="23" xfId="0" applyNumberFormat="1" applyFont="1" applyFill="1" applyBorder="1" applyAlignment="1" applyProtection="1"/>
    <xf numFmtId="0" fontId="10" fillId="4" borderId="61" xfId="0" applyNumberFormat="1" applyFont="1" applyFill="1" applyBorder="1" applyAlignment="1" applyProtection="1"/>
    <xf numFmtId="0" fontId="0" fillId="0" borderId="38" xfId="0" applyFill="1" applyBorder="1" applyAlignment="1" applyProtection="1">
      <alignment vertical="center"/>
    </xf>
    <xf numFmtId="0" fontId="0" fillId="0" borderId="3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9" fontId="10" fillId="0" borderId="15" xfId="1" applyFont="1" applyFill="1" applyBorder="1" applyAlignment="1" applyProtection="1">
      <alignment horizontal="center"/>
    </xf>
    <xf numFmtId="9" fontId="10" fillId="0" borderId="14" xfId="1" applyFont="1" applyFill="1" applyBorder="1" applyAlignment="1" applyProtection="1">
      <alignment horizontal="center"/>
    </xf>
    <xf numFmtId="9" fontId="10" fillId="0" borderId="19" xfId="1" applyFont="1" applyFill="1" applyBorder="1" applyAlignment="1" applyProtection="1">
      <alignment horizontal="center"/>
    </xf>
    <xf numFmtId="9" fontId="10" fillId="0" borderId="20" xfId="1" applyFont="1" applyFill="1" applyBorder="1" applyAlignment="1" applyProtection="1">
      <alignment horizontal="center"/>
    </xf>
    <xf numFmtId="9" fontId="10" fillId="0" borderId="18" xfId="1" applyFont="1" applyFill="1" applyBorder="1" applyAlignment="1" applyProtection="1">
      <alignment horizontal="center"/>
    </xf>
    <xf numFmtId="9" fontId="10" fillId="0" borderId="26" xfId="1" applyFont="1" applyFill="1" applyBorder="1" applyAlignment="1" applyProtection="1">
      <alignment horizontal="center"/>
    </xf>
    <xf numFmtId="9" fontId="10" fillId="0" borderId="25" xfId="1" applyFont="1" applyFill="1" applyBorder="1" applyAlignment="1" applyProtection="1">
      <alignment horizontal="center"/>
    </xf>
    <xf numFmtId="9" fontId="10" fillId="0" borderId="23" xfId="1" applyFont="1" applyFill="1" applyBorder="1" applyAlignment="1" applyProtection="1">
      <alignment horizontal="center"/>
    </xf>
    <xf numFmtId="9" fontId="10" fillId="4" borderId="62" xfId="1" applyFont="1" applyFill="1" applyBorder="1" applyAlignment="1" applyProtection="1">
      <alignment horizontal="center"/>
    </xf>
    <xf numFmtId="9" fontId="10" fillId="4" borderId="78" xfId="1" applyFont="1" applyFill="1" applyBorder="1" applyAlignment="1" applyProtection="1">
      <alignment horizontal="center"/>
    </xf>
    <xf numFmtId="9" fontId="10" fillId="4" borderId="63" xfId="1" applyFont="1" applyFill="1" applyBorder="1" applyAlignment="1" applyProtection="1">
      <alignment horizontal="center"/>
    </xf>
    <xf numFmtId="9" fontId="10" fillId="4" borderId="61" xfId="1" applyFont="1" applyFill="1" applyBorder="1" applyAlignment="1" applyProtection="1">
      <alignment horizontal="center"/>
    </xf>
    <xf numFmtId="0" fontId="4" fillId="8" borderId="32" xfId="0" applyFont="1" applyFill="1" applyBorder="1"/>
    <xf numFmtId="3" fontId="4" fillId="8" borderId="38" xfId="0" applyNumberFormat="1" applyFont="1" applyFill="1" applyBorder="1" applyAlignment="1">
      <alignment horizontal="center"/>
    </xf>
    <xf numFmtId="3" fontId="4" fillId="8" borderId="13" xfId="0" applyNumberFormat="1" applyFont="1" applyFill="1" applyBorder="1" applyAlignment="1">
      <alignment horizontal="center"/>
    </xf>
    <xf numFmtId="10" fontId="4" fillId="8" borderId="13" xfId="1" applyNumberFormat="1" applyFont="1" applyFill="1" applyBorder="1" applyAlignment="1">
      <alignment horizontal="center"/>
    </xf>
    <xf numFmtId="0" fontId="4" fillId="8" borderId="34" xfId="0" applyFont="1" applyFill="1" applyBorder="1"/>
    <xf numFmtId="3" fontId="4" fillId="8" borderId="34" xfId="0" applyNumberFormat="1" applyFont="1" applyFill="1" applyBorder="1" applyAlignment="1">
      <alignment horizontal="center"/>
    </xf>
    <xf numFmtId="3" fontId="4" fillId="8" borderId="39" xfId="0" applyNumberFormat="1" applyFont="1" applyFill="1" applyBorder="1" applyAlignment="1">
      <alignment horizontal="center"/>
    </xf>
    <xf numFmtId="10" fontId="4" fillId="8" borderId="39" xfId="1" applyNumberFormat="1" applyFont="1" applyFill="1" applyBorder="1" applyAlignment="1">
      <alignment horizontal="center"/>
    </xf>
    <xf numFmtId="10" fontId="4" fillId="8" borderId="17" xfId="1" applyNumberFormat="1" applyFont="1" applyFill="1" applyBorder="1" applyAlignment="1">
      <alignment horizontal="center"/>
    </xf>
    <xf numFmtId="0" fontId="7" fillId="8" borderId="36" xfId="0" applyFont="1" applyFill="1" applyBorder="1" applyAlignment="1">
      <alignment horizontal="left"/>
    </xf>
    <xf numFmtId="3" fontId="4" fillId="8" borderId="36" xfId="0" applyNumberFormat="1" applyFont="1" applyFill="1" applyBorder="1" applyAlignment="1">
      <alignment horizontal="center"/>
    </xf>
    <xf numFmtId="3" fontId="4" fillId="8" borderId="22" xfId="0" applyNumberFormat="1" applyFont="1" applyFill="1" applyBorder="1" applyAlignment="1">
      <alignment horizontal="center"/>
    </xf>
    <xf numFmtId="10" fontId="4" fillId="8" borderId="22" xfId="1" applyNumberFormat="1" applyFont="1" applyFill="1" applyBorder="1" applyAlignment="1">
      <alignment horizontal="center"/>
    </xf>
    <xf numFmtId="0" fontId="9" fillId="8" borderId="50" xfId="0" applyFont="1" applyFill="1" applyBorder="1" applyAlignment="1">
      <alignment vertical="center"/>
    </xf>
    <xf numFmtId="3" fontId="4" fillId="8" borderId="53" xfId="0" applyNumberFormat="1" applyFont="1" applyFill="1" applyBorder="1" applyAlignment="1">
      <alignment horizontal="center" vertical="center"/>
    </xf>
    <xf numFmtId="10" fontId="4" fillId="8" borderId="53" xfId="0" applyNumberFormat="1" applyFont="1" applyFill="1" applyBorder="1" applyAlignment="1">
      <alignment horizontal="center" vertical="center"/>
    </xf>
    <xf numFmtId="0" fontId="9" fillId="8" borderId="51" xfId="0" applyFont="1" applyFill="1" applyBorder="1" applyAlignment="1">
      <alignment vertical="center"/>
    </xf>
    <xf numFmtId="3" fontId="4" fillId="8" borderId="54" xfId="0" applyNumberFormat="1" applyFont="1" applyFill="1" applyBorder="1" applyAlignment="1">
      <alignment horizontal="center" vertical="center"/>
    </xf>
    <xf numFmtId="10" fontId="4" fillId="8" borderId="54" xfId="0" applyNumberFormat="1" applyFont="1" applyFill="1" applyBorder="1" applyAlignment="1">
      <alignment horizontal="center" vertical="center"/>
    </xf>
    <xf numFmtId="10" fontId="4" fillId="8" borderId="56" xfId="0" applyNumberFormat="1" applyFont="1" applyFill="1" applyBorder="1" applyAlignment="1">
      <alignment horizontal="center" vertical="center"/>
    </xf>
    <xf numFmtId="0" fontId="9" fillId="8" borderId="52" xfId="0" applyFont="1" applyFill="1" applyBorder="1" applyAlignment="1">
      <alignment vertical="center"/>
    </xf>
    <xf numFmtId="3" fontId="4" fillId="8" borderId="55" xfId="0" applyNumberFormat="1" applyFont="1" applyFill="1" applyBorder="1" applyAlignment="1">
      <alignment horizontal="center" vertical="center"/>
    </xf>
    <xf numFmtId="10" fontId="4" fillId="8" borderId="55" xfId="0" applyNumberFormat="1" applyFont="1" applyFill="1" applyBorder="1" applyAlignment="1">
      <alignment horizontal="center" vertical="center"/>
    </xf>
    <xf numFmtId="10" fontId="4" fillId="8" borderId="57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3" fontId="7" fillId="0" borderId="19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0" fontId="7" fillId="2" borderId="23" xfId="0" applyFont="1" applyFill="1" applyBorder="1"/>
    <xf numFmtId="3" fontId="7" fillId="2" borderId="26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3" fontId="7" fillId="2" borderId="25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8" borderId="78" xfId="0" applyFont="1" applyFill="1" applyBorder="1" applyAlignment="1">
      <alignment horizontal="center" vertical="center" wrapText="1"/>
    </xf>
    <xf numFmtId="0" fontId="24" fillId="8" borderId="78" xfId="0" applyFont="1" applyFill="1" applyBorder="1" applyAlignment="1">
      <alignment horizontal="center" vertical="center"/>
    </xf>
    <xf numFmtId="0" fontId="24" fillId="8" borderId="63" xfId="0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left" vertical="center"/>
    </xf>
    <xf numFmtId="0" fontId="25" fillId="5" borderId="94" xfId="0" applyFont="1" applyFill="1" applyBorder="1" applyAlignment="1">
      <alignment horizontal="left" vertical="center"/>
    </xf>
    <xf numFmtId="3" fontId="14" fillId="5" borderId="94" xfId="0" applyNumberFormat="1" applyFont="1" applyFill="1" applyBorder="1" applyAlignment="1">
      <alignment horizontal="center" vertical="center" wrapText="1"/>
    </xf>
    <xf numFmtId="3" fontId="14" fillId="5" borderId="77" xfId="0" applyNumberFormat="1" applyFont="1" applyFill="1" applyBorder="1" applyAlignment="1">
      <alignment horizontal="center" vertical="center" wrapText="1"/>
    </xf>
    <xf numFmtId="0" fontId="25" fillId="5" borderId="92" xfId="0" applyFont="1" applyFill="1" applyBorder="1" applyAlignment="1">
      <alignment horizontal="left" vertical="center"/>
    </xf>
    <xf numFmtId="0" fontId="25" fillId="5" borderId="70" xfId="0" applyFont="1" applyFill="1" applyBorder="1" applyAlignment="1">
      <alignment horizontal="left" vertical="center"/>
    </xf>
    <xf numFmtId="3" fontId="14" fillId="5" borderId="70" xfId="0" applyNumberFormat="1" applyFont="1" applyFill="1" applyBorder="1" applyAlignment="1">
      <alignment horizontal="center" vertical="center" wrapText="1"/>
    </xf>
    <xf numFmtId="3" fontId="14" fillId="5" borderId="72" xfId="0" applyNumberFormat="1" applyFont="1" applyFill="1" applyBorder="1" applyAlignment="1">
      <alignment horizontal="center" vertical="center" wrapText="1"/>
    </xf>
    <xf numFmtId="0" fontId="25" fillId="7" borderId="92" xfId="0" applyFont="1" applyFill="1" applyBorder="1" applyAlignment="1">
      <alignment horizontal="left" vertical="center"/>
    </xf>
    <xf numFmtId="0" fontId="25" fillId="7" borderId="70" xfId="0" applyFont="1" applyFill="1" applyBorder="1" applyAlignment="1">
      <alignment horizontal="left" vertical="center"/>
    </xf>
    <xf numFmtId="3" fontId="14" fillId="7" borderId="70" xfId="0" applyNumberFormat="1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3" fontId="14" fillId="7" borderId="72" xfId="0" applyNumberFormat="1" applyFont="1" applyFill="1" applyBorder="1" applyAlignment="1">
      <alignment horizontal="center" vertical="center" wrapText="1"/>
    </xf>
    <xf numFmtId="0" fontId="25" fillId="8" borderId="36" xfId="0" applyFont="1" applyFill="1" applyBorder="1" applyAlignment="1">
      <alignment horizontal="left" vertical="center"/>
    </xf>
    <xf numFmtId="0" fontId="25" fillId="8" borderId="88" xfId="0" applyFont="1" applyFill="1" applyBorder="1" applyAlignment="1">
      <alignment horizontal="left" vertical="center"/>
    </xf>
    <xf numFmtId="3" fontId="14" fillId="8" borderId="88" xfId="0" applyNumberFormat="1" applyFont="1" applyFill="1" applyBorder="1" applyAlignment="1">
      <alignment horizontal="center" vertical="center" wrapText="1"/>
    </xf>
    <xf numFmtId="3" fontId="14" fillId="8" borderId="25" xfId="0" applyNumberFormat="1" applyFont="1" applyFill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</xf>
    <xf numFmtId="0" fontId="27" fillId="9" borderId="4" xfId="0" applyFont="1" applyFill="1" applyBorder="1" applyAlignment="1">
      <alignment horizontal="center"/>
    </xf>
    <xf numFmtId="0" fontId="6" fillId="0" borderId="11" xfId="2" applyBorder="1"/>
    <xf numFmtId="0" fontId="23" fillId="0" borderId="4" xfId="0" applyFont="1" applyBorder="1"/>
    <xf numFmtId="0" fontId="17" fillId="0" borderId="11" xfId="2" applyFont="1" applyBorder="1"/>
    <xf numFmtId="10" fontId="4" fillId="8" borderId="96" xfId="0" applyNumberFormat="1" applyFont="1" applyFill="1" applyBorder="1" applyAlignment="1">
      <alignment horizontal="center" vertical="center"/>
    </xf>
    <xf numFmtId="10" fontId="4" fillId="8" borderId="97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3" xfId="0" applyNumberFormat="1" applyFont="1" applyFill="1" applyBorder="1" applyAlignment="1" applyProtection="1">
      <alignment horizontal="center"/>
      <protection locked="0"/>
    </xf>
    <xf numFmtId="0" fontId="10" fillId="0" borderId="17" xfId="0" applyFont="1" applyFill="1" applyBorder="1" applyAlignment="1">
      <alignment horizontal="left" vertical="center"/>
    </xf>
    <xf numFmtId="0" fontId="10" fillId="0" borderId="17" xfId="0" applyNumberFormat="1" applyFont="1" applyFill="1" applyBorder="1" applyAlignment="1" applyProtection="1">
      <alignment horizontal="center"/>
      <protection locked="0"/>
    </xf>
    <xf numFmtId="0" fontId="10" fillId="0" borderId="17" xfId="0" applyNumberFormat="1" applyFont="1" applyFill="1" applyBorder="1" applyAlignment="1">
      <alignment horizontal="center"/>
    </xf>
    <xf numFmtId="0" fontId="10" fillId="4" borderId="22" xfId="0" applyFont="1" applyFill="1" applyBorder="1" applyAlignment="1">
      <alignment horizontal="left" vertical="center"/>
    </xf>
    <xf numFmtId="0" fontId="10" fillId="4" borderId="12" xfId="0" applyNumberFormat="1" applyFont="1" applyFill="1" applyBorder="1" applyAlignment="1">
      <alignment horizontal="center"/>
    </xf>
    <xf numFmtId="0" fontId="10" fillId="0" borderId="39" xfId="0" applyFont="1" applyFill="1" applyBorder="1" applyAlignment="1">
      <alignment horizontal="left" vertical="center"/>
    </xf>
    <xf numFmtId="0" fontId="10" fillId="0" borderId="84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10" fontId="10" fillId="0" borderId="13" xfId="0" applyNumberFormat="1" applyFont="1" applyFill="1" applyBorder="1" applyAlignment="1">
      <alignment horizontal="center"/>
    </xf>
    <xf numFmtId="10" fontId="10" fillId="0" borderId="17" xfId="0" applyNumberFormat="1" applyFont="1" applyFill="1" applyBorder="1" applyAlignment="1">
      <alignment horizontal="center"/>
    </xf>
    <xf numFmtId="10" fontId="10" fillId="4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7" xfId="0" applyFont="1" applyFill="1" applyBorder="1" applyAlignment="1" applyProtection="1">
      <alignment horizontal="center"/>
      <protection locked="0"/>
    </xf>
    <xf numFmtId="0" fontId="10" fillId="0" borderId="17" xfId="0" applyFont="1" applyFill="1" applyBorder="1" applyAlignment="1">
      <alignment horizontal="center"/>
    </xf>
    <xf numFmtId="10" fontId="10" fillId="4" borderId="22" xfId="0" applyNumberFormat="1" applyFont="1" applyFill="1" applyBorder="1" applyAlignment="1">
      <alignment horizontal="center"/>
    </xf>
    <xf numFmtId="0" fontId="10" fillId="10" borderId="17" xfId="0" applyFont="1" applyFill="1" applyBorder="1" applyAlignment="1">
      <alignment horizontal="left" vertical="center"/>
    </xf>
    <xf numFmtId="0" fontId="10" fillId="10" borderId="17" xfId="0" applyFont="1" applyFill="1" applyBorder="1" applyAlignment="1" applyProtection="1">
      <alignment horizontal="center"/>
      <protection locked="0"/>
    </xf>
    <xf numFmtId="0" fontId="10" fillId="10" borderId="1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7" xfId="0" applyFont="1" applyFill="1" applyBorder="1" applyAlignment="1">
      <alignment horizontal="center" vertical="center" textRotation="255" shrinkToFit="1"/>
    </xf>
    <xf numFmtId="0" fontId="4" fillId="0" borderId="11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8" borderId="47" xfId="0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vertical="center" wrapText="1"/>
    </xf>
    <xf numFmtId="0" fontId="0" fillId="8" borderId="9" xfId="0" applyFill="1" applyBorder="1" applyAlignment="1">
      <alignment vertical="center" wrapText="1"/>
    </xf>
    <xf numFmtId="0" fontId="9" fillId="0" borderId="47" xfId="0" applyFont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42" xfId="0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0" fillId="0" borderId="9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89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/>
    </xf>
    <xf numFmtId="0" fontId="10" fillId="0" borderId="9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 wrapText="1"/>
    </xf>
    <xf numFmtId="0" fontId="4" fillId="0" borderId="0" xfId="4" applyFont="1" applyBorder="1" applyAlignment="1">
      <alignment horizontal="center"/>
    </xf>
    <xf numFmtId="0" fontId="4" fillId="0" borderId="43" xfId="4" applyFont="1" applyBorder="1" applyAlignment="1">
      <alignment horizontal="center"/>
    </xf>
    <xf numFmtId="0" fontId="4" fillId="0" borderId="81" xfId="4" applyFont="1" applyFill="1" applyBorder="1" applyAlignment="1">
      <alignment horizontal="center" vertical="center"/>
    </xf>
    <xf numFmtId="0" fontId="4" fillId="0" borderId="82" xfId="4" applyFont="1" applyFill="1" applyBorder="1" applyAlignment="1">
      <alignment horizontal="center" vertical="center"/>
    </xf>
    <xf numFmtId="0" fontId="4" fillId="0" borderId="83" xfId="4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</cellXfs>
  <cellStyles count="6">
    <cellStyle name="Hipervínculo" xfId="2" builtinId="8"/>
    <cellStyle name="Normal" xfId="0" builtinId="0"/>
    <cellStyle name="Normal 3" xfId="4"/>
    <cellStyle name="Porcentaje" xfId="1" builtinId="5"/>
    <cellStyle name="Porcentual 2" xfId="3"/>
    <cellStyle name="Porcentual 2 2" xfId="5"/>
  </cellStyles>
  <dxfs count="0"/>
  <tableStyles count="0" defaultTableStyle="TableStyleMedium2" defaultPivotStyle="PivotStyleLight16"/>
  <colors>
    <mruColors>
      <color rgb="FFAF8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29"/>
  <sheetViews>
    <sheetView zoomScaleNormal="100" workbookViewId="0"/>
  </sheetViews>
  <sheetFormatPr baseColWidth="10" defaultRowHeight="12.75" x14ac:dyDescent="0.2"/>
  <cols>
    <col min="1" max="1" width="102.42578125" customWidth="1"/>
    <col min="7" max="7" width="34.28515625" customWidth="1"/>
  </cols>
  <sheetData>
    <row r="1" spans="1:1" ht="18" customHeight="1" thickBot="1" x14ac:dyDescent="0.25">
      <c r="A1" s="436" t="s">
        <v>160</v>
      </c>
    </row>
    <row r="2" spans="1:1" ht="15" x14ac:dyDescent="0.2">
      <c r="A2" s="438" t="s">
        <v>165</v>
      </c>
    </row>
    <row r="3" spans="1:1" ht="15.75" thickBot="1" x14ac:dyDescent="0.25">
      <c r="A3" s="439" t="s">
        <v>26</v>
      </c>
    </row>
    <row r="4" spans="1:1" ht="15" x14ac:dyDescent="0.2">
      <c r="A4" s="438" t="s">
        <v>30</v>
      </c>
    </row>
    <row r="5" spans="1:1" ht="15.75" thickBot="1" x14ac:dyDescent="0.25">
      <c r="A5" s="439" t="s">
        <v>31</v>
      </c>
    </row>
    <row r="6" spans="1:1" ht="15" x14ac:dyDescent="0.2">
      <c r="A6" s="438" t="s">
        <v>51</v>
      </c>
    </row>
    <row r="7" spans="1:1" ht="15.75" thickBot="1" x14ac:dyDescent="0.25">
      <c r="A7" s="439" t="s">
        <v>52</v>
      </c>
    </row>
    <row r="8" spans="1:1" ht="15" x14ac:dyDescent="0.2">
      <c r="A8" s="438" t="s">
        <v>161</v>
      </c>
    </row>
    <row r="9" spans="1:1" ht="15.75" thickBot="1" x14ac:dyDescent="0.25">
      <c r="A9" s="439" t="s">
        <v>53</v>
      </c>
    </row>
    <row r="10" spans="1:1" ht="15" x14ac:dyDescent="0.2">
      <c r="A10" s="438" t="s">
        <v>25</v>
      </c>
    </row>
    <row r="11" spans="1:1" ht="15.75" thickBot="1" x14ac:dyDescent="0.25">
      <c r="A11" s="439" t="s">
        <v>58</v>
      </c>
    </row>
    <row r="12" spans="1:1" ht="15" x14ac:dyDescent="0.2">
      <c r="A12" s="438" t="s">
        <v>164</v>
      </c>
    </row>
    <row r="13" spans="1:1" ht="15.75" thickBot="1" x14ac:dyDescent="0.25">
      <c r="A13" s="439" t="s">
        <v>60</v>
      </c>
    </row>
    <row r="14" spans="1:1" ht="15" x14ac:dyDescent="0.2">
      <c r="A14" s="438" t="s">
        <v>162</v>
      </c>
    </row>
    <row r="15" spans="1:1" ht="13.5" thickBot="1" x14ac:dyDescent="0.25">
      <c r="A15" s="437" t="s">
        <v>69</v>
      </c>
    </row>
    <row r="16" spans="1:1" ht="15" x14ac:dyDescent="0.2">
      <c r="A16" s="438" t="s">
        <v>91</v>
      </c>
    </row>
    <row r="17" spans="1:1" ht="13.5" thickBot="1" x14ac:dyDescent="0.25">
      <c r="A17" s="437" t="s">
        <v>83</v>
      </c>
    </row>
    <row r="18" spans="1:1" ht="15" x14ac:dyDescent="0.2">
      <c r="A18" s="438" t="s">
        <v>96</v>
      </c>
    </row>
    <row r="19" spans="1:1" ht="13.5" thickBot="1" x14ac:dyDescent="0.25">
      <c r="A19" s="437" t="s">
        <v>93</v>
      </c>
    </row>
    <row r="20" spans="1:1" ht="15" x14ac:dyDescent="0.2">
      <c r="A20" s="438" t="s">
        <v>92</v>
      </c>
    </row>
    <row r="21" spans="1:1" ht="13.5" thickBot="1" x14ac:dyDescent="0.25">
      <c r="A21" s="437" t="s">
        <v>97</v>
      </c>
    </row>
    <row r="22" spans="1:1" ht="15" x14ac:dyDescent="0.2">
      <c r="A22" s="438" t="s">
        <v>163</v>
      </c>
    </row>
    <row r="23" spans="1:1" ht="13.5" thickBot="1" x14ac:dyDescent="0.25">
      <c r="A23" s="437" t="s">
        <v>98</v>
      </c>
    </row>
    <row r="24" spans="1:1" ht="15" x14ac:dyDescent="0.2">
      <c r="A24" s="438" t="s">
        <v>102</v>
      </c>
    </row>
    <row r="25" spans="1:1" ht="13.5" thickBot="1" x14ac:dyDescent="0.25">
      <c r="A25" s="437" t="s">
        <v>103</v>
      </c>
    </row>
    <row r="26" spans="1:1" ht="15" x14ac:dyDescent="0.2">
      <c r="A26" s="438" t="s">
        <v>169</v>
      </c>
    </row>
    <row r="27" spans="1:1" ht="15.75" thickBot="1" x14ac:dyDescent="0.25">
      <c r="A27" s="439" t="s">
        <v>104</v>
      </c>
    </row>
    <row r="28" spans="1:1" ht="15" x14ac:dyDescent="0.2">
      <c r="A28" s="438" t="s">
        <v>168</v>
      </c>
    </row>
    <row r="29" spans="1:1" ht="15.75" thickBot="1" x14ac:dyDescent="0.25">
      <c r="A29" s="439" t="s">
        <v>105</v>
      </c>
    </row>
  </sheetData>
  <hyperlinks>
    <hyperlink ref="A3" location="'tabla I'!A1" display="Tabla I"/>
    <hyperlink ref="A5" location="'tabla II'!A1" display="Tabla II"/>
    <hyperlink ref="A7" location="'tabla III'!A1" display="Tabla III"/>
    <hyperlink ref="A9" location="'tabla IV'!A1" display="Tabla IV"/>
    <hyperlink ref="A11" location="'tabla V'!A1" display="Tabla V"/>
    <hyperlink ref="A13" location="'tabla VI'!A1" display="tabla VI"/>
    <hyperlink ref="A15" location="'tabla VII'!A1" display="Tabla VII"/>
    <hyperlink ref="A17" location="'Tabla VIII'!A1" display="Tabla VIII"/>
    <hyperlink ref="A19" location="'Tabla IX'!A1" display="Tabla IX"/>
    <hyperlink ref="A21" location="'Tabla X'!A1" display="tabla X"/>
    <hyperlink ref="A23" location="'Tabla XI'!A1" display="Tabla XI"/>
    <hyperlink ref="A25" location="'Tabla XII'!A1" display="Tabla XII"/>
    <hyperlink ref="A27" location="'tabla XIII'!A1" display="Tabla XIII"/>
    <hyperlink ref="A29" location="'Tabla XIV'!A1" display="Tabla XIV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&amp;L&amp;G&amp;CÍNDICE DATOS ESTADISTICOS ACCESO A LA UNIVERSIDAD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61"/>
  <sheetViews>
    <sheetView view="pageLayout" topLeftCell="A4" zoomScaleNormal="90" workbookViewId="0">
      <selection activeCell="E7" sqref="E7"/>
    </sheetView>
  </sheetViews>
  <sheetFormatPr baseColWidth="10" defaultRowHeight="12.75" x14ac:dyDescent="0.2"/>
  <cols>
    <col min="1" max="1" width="8.28515625" style="71" customWidth="1"/>
    <col min="2" max="8" width="15.7109375" style="71" customWidth="1"/>
    <col min="9" max="16384" width="11.42578125" style="71"/>
  </cols>
  <sheetData>
    <row r="1" spans="1:8" s="262" customFormat="1" ht="28.5" customHeight="1" thickBot="1" x14ac:dyDescent="0.25">
      <c r="A1" s="260"/>
      <c r="B1" s="261"/>
      <c r="C1" s="261"/>
      <c r="D1" s="574" t="s">
        <v>106</v>
      </c>
      <c r="E1" s="574"/>
      <c r="F1" s="574"/>
      <c r="G1" s="574"/>
      <c r="H1" s="574"/>
    </row>
    <row r="2" spans="1:8" ht="51.75" customHeight="1" thickBot="1" x14ac:dyDescent="0.25">
      <c r="A2" s="263"/>
      <c r="B2" s="264"/>
      <c r="C2" s="435" t="s">
        <v>70</v>
      </c>
      <c r="D2" s="206" t="s">
        <v>85</v>
      </c>
      <c r="E2" s="207" t="s">
        <v>86</v>
      </c>
      <c r="F2" s="207" t="s">
        <v>87</v>
      </c>
      <c r="G2" s="208" t="s">
        <v>88</v>
      </c>
      <c r="H2" s="209" t="s">
        <v>3</v>
      </c>
    </row>
    <row r="3" spans="1:8" x14ac:dyDescent="0.2">
      <c r="A3" s="524" t="s">
        <v>36</v>
      </c>
      <c r="B3" s="575" t="s">
        <v>75</v>
      </c>
      <c r="C3" s="211" t="s">
        <v>4</v>
      </c>
      <c r="D3" s="212" t="s">
        <v>120</v>
      </c>
      <c r="E3" s="213">
        <v>9</v>
      </c>
      <c r="F3" s="213">
        <v>11</v>
      </c>
      <c r="G3" s="213">
        <v>0</v>
      </c>
      <c r="H3" s="214">
        <v>21</v>
      </c>
    </row>
    <row r="4" spans="1:8" x14ac:dyDescent="0.2">
      <c r="A4" s="525"/>
      <c r="B4" s="576"/>
      <c r="C4" s="215" t="s">
        <v>8</v>
      </c>
      <c r="D4" s="216">
        <v>7</v>
      </c>
      <c r="E4" s="217">
        <v>24</v>
      </c>
      <c r="F4" s="217">
        <v>23</v>
      </c>
      <c r="G4" s="218">
        <v>6</v>
      </c>
      <c r="H4" s="219">
        <v>60</v>
      </c>
    </row>
    <row r="5" spans="1:8" x14ac:dyDescent="0.2">
      <c r="A5" s="525"/>
      <c r="B5" s="576"/>
      <c r="C5" s="215" t="s">
        <v>10</v>
      </c>
      <c r="D5" s="216" t="s">
        <v>120</v>
      </c>
      <c r="E5" s="217">
        <v>31</v>
      </c>
      <c r="F5" s="217">
        <v>5</v>
      </c>
      <c r="G5" s="218">
        <v>0</v>
      </c>
      <c r="H5" s="219">
        <v>40</v>
      </c>
    </row>
    <row r="6" spans="1:8" ht="13.5" thickBot="1" x14ac:dyDescent="0.25">
      <c r="A6" s="525"/>
      <c r="B6" s="576"/>
      <c r="C6" s="215" t="s">
        <v>15</v>
      </c>
      <c r="D6" s="216" t="s">
        <v>120</v>
      </c>
      <c r="E6" s="217">
        <v>18</v>
      </c>
      <c r="F6" s="217">
        <v>14</v>
      </c>
      <c r="G6" s="218">
        <v>5</v>
      </c>
      <c r="H6" s="219">
        <v>41</v>
      </c>
    </row>
    <row r="7" spans="1:8" ht="13.5" thickBot="1" x14ac:dyDescent="0.25">
      <c r="A7" s="525"/>
      <c r="B7" s="577"/>
      <c r="C7" s="220" t="s">
        <v>89</v>
      </c>
      <c r="D7" s="221">
        <v>16</v>
      </c>
      <c r="E7" s="222">
        <v>82</v>
      </c>
      <c r="F7" s="222">
        <v>53</v>
      </c>
      <c r="G7" s="223">
        <v>11</v>
      </c>
      <c r="H7" s="224">
        <v>162</v>
      </c>
    </row>
    <row r="8" spans="1:8" x14ac:dyDescent="0.2">
      <c r="A8" s="525"/>
      <c r="B8" s="575" t="s">
        <v>37</v>
      </c>
      <c r="C8" s="211" t="s">
        <v>4</v>
      </c>
      <c r="D8" s="212" t="s">
        <v>120</v>
      </c>
      <c r="E8" s="213">
        <v>8</v>
      </c>
      <c r="F8" s="213">
        <v>10</v>
      </c>
      <c r="G8" s="213">
        <v>0</v>
      </c>
      <c r="H8" s="214">
        <v>19</v>
      </c>
    </row>
    <row r="9" spans="1:8" x14ac:dyDescent="0.2">
      <c r="A9" s="525"/>
      <c r="B9" s="576"/>
      <c r="C9" s="215" t="s">
        <v>8</v>
      </c>
      <c r="D9" s="216">
        <v>7</v>
      </c>
      <c r="E9" s="217">
        <v>22</v>
      </c>
      <c r="F9" s="217">
        <v>21</v>
      </c>
      <c r="G9" s="218">
        <v>6</v>
      </c>
      <c r="H9" s="219">
        <v>56</v>
      </c>
    </row>
    <row r="10" spans="1:8" x14ac:dyDescent="0.2">
      <c r="A10" s="525"/>
      <c r="B10" s="576"/>
      <c r="C10" s="215" t="s">
        <v>10</v>
      </c>
      <c r="D10" s="216" t="s">
        <v>120</v>
      </c>
      <c r="E10" s="217">
        <v>27</v>
      </c>
      <c r="F10" s="217">
        <v>5</v>
      </c>
      <c r="G10" s="218">
        <v>0</v>
      </c>
      <c r="H10" s="219">
        <v>35</v>
      </c>
    </row>
    <row r="11" spans="1:8" ht="13.5" thickBot="1" x14ac:dyDescent="0.25">
      <c r="A11" s="525"/>
      <c r="B11" s="576"/>
      <c r="C11" s="215" t="s">
        <v>15</v>
      </c>
      <c r="D11" s="216" t="s">
        <v>120</v>
      </c>
      <c r="E11" s="217">
        <v>17</v>
      </c>
      <c r="F11" s="217">
        <v>13</v>
      </c>
      <c r="G11" s="218">
        <v>5</v>
      </c>
      <c r="H11" s="219">
        <v>39</v>
      </c>
    </row>
    <row r="12" spans="1:8" ht="13.5" thickBot="1" x14ac:dyDescent="0.25">
      <c r="A12" s="525"/>
      <c r="B12" s="577"/>
      <c r="C12" s="220" t="s">
        <v>77</v>
      </c>
      <c r="D12" s="221">
        <v>15</v>
      </c>
      <c r="E12" s="222">
        <v>74</v>
      </c>
      <c r="F12" s="222">
        <v>49</v>
      </c>
      <c r="G12" s="223">
        <v>11</v>
      </c>
      <c r="H12" s="224">
        <v>149</v>
      </c>
    </row>
    <row r="13" spans="1:8" x14ac:dyDescent="0.2">
      <c r="A13" s="525"/>
      <c r="B13" s="575" t="s">
        <v>78</v>
      </c>
      <c r="C13" s="211" t="s">
        <v>4</v>
      </c>
      <c r="D13" s="212" t="s">
        <v>120</v>
      </c>
      <c r="E13" s="213">
        <v>5</v>
      </c>
      <c r="F13" s="213">
        <v>7</v>
      </c>
      <c r="G13" s="213">
        <v>0</v>
      </c>
      <c r="H13" s="214">
        <v>13</v>
      </c>
    </row>
    <row r="14" spans="1:8" x14ac:dyDescent="0.2">
      <c r="A14" s="525"/>
      <c r="B14" s="576"/>
      <c r="C14" s="215" t="s">
        <v>8</v>
      </c>
      <c r="D14" s="216">
        <v>6</v>
      </c>
      <c r="E14" s="217">
        <v>13</v>
      </c>
      <c r="F14" s="217">
        <v>15</v>
      </c>
      <c r="G14" s="218">
        <v>5</v>
      </c>
      <c r="H14" s="219">
        <v>39</v>
      </c>
    </row>
    <row r="15" spans="1:8" x14ac:dyDescent="0.2">
      <c r="A15" s="525"/>
      <c r="B15" s="576"/>
      <c r="C15" s="215" t="s">
        <v>10</v>
      </c>
      <c r="D15" s="216" t="s">
        <v>120</v>
      </c>
      <c r="E15" s="217">
        <v>11</v>
      </c>
      <c r="F15" s="217" t="s">
        <v>120</v>
      </c>
      <c r="G15" s="218">
        <v>0</v>
      </c>
      <c r="H15" s="219">
        <v>15</v>
      </c>
    </row>
    <row r="16" spans="1:8" ht="13.5" thickBot="1" x14ac:dyDescent="0.25">
      <c r="A16" s="525"/>
      <c r="B16" s="576"/>
      <c r="C16" s="215" t="s">
        <v>15</v>
      </c>
      <c r="D16" s="216" t="s">
        <v>120</v>
      </c>
      <c r="E16" s="217">
        <v>11</v>
      </c>
      <c r="F16" s="217">
        <v>9</v>
      </c>
      <c r="G16" s="218">
        <v>4</v>
      </c>
      <c r="H16" s="219">
        <v>27</v>
      </c>
    </row>
    <row r="17" spans="1:8" ht="13.5" thickBot="1" x14ac:dyDescent="0.25">
      <c r="A17" s="525"/>
      <c r="B17" s="577"/>
      <c r="C17" s="220" t="s">
        <v>90</v>
      </c>
      <c r="D17" s="221">
        <v>11</v>
      </c>
      <c r="E17" s="222">
        <v>40</v>
      </c>
      <c r="F17" s="222">
        <v>34</v>
      </c>
      <c r="G17" s="223">
        <v>9</v>
      </c>
      <c r="H17" s="224">
        <v>94</v>
      </c>
    </row>
    <row r="18" spans="1:8" x14ac:dyDescent="0.2">
      <c r="A18" s="525"/>
      <c r="B18" s="576" t="s">
        <v>80</v>
      </c>
      <c r="C18" s="343" t="s">
        <v>4</v>
      </c>
      <c r="D18" s="269">
        <v>1</v>
      </c>
      <c r="E18" s="270">
        <v>0.625</v>
      </c>
      <c r="F18" s="270">
        <v>0.7</v>
      </c>
      <c r="G18" s="271">
        <v>0</v>
      </c>
      <c r="H18" s="272">
        <v>0.68421052631578949</v>
      </c>
    </row>
    <row r="19" spans="1:8" x14ac:dyDescent="0.2">
      <c r="A19" s="525"/>
      <c r="B19" s="576"/>
      <c r="C19" s="342" t="s">
        <v>8</v>
      </c>
      <c r="D19" s="273">
        <v>0.8571428571428571</v>
      </c>
      <c r="E19" s="274">
        <v>0.59090909090909094</v>
      </c>
      <c r="F19" s="274">
        <v>0.7142857142857143</v>
      </c>
      <c r="G19" s="275">
        <v>0.83333333333333337</v>
      </c>
      <c r="H19" s="276">
        <v>0.6964285714285714</v>
      </c>
    </row>
    <row r="20" spans="1:8" x14ac:dyDescent="0.2">
      <c r="A20" s="525"/>
      <c r="B20" s="576"/>
      <c r="C20" s="342" t="s">
        <v>10</v>
      </c>
      <c r="D20" s="273">
        <v>0.33333333333333331</v>
      </c>
      <c r="E20" s="274">
        <v>0.40740740740740738</v>
      </c>
      <c r="F20" s="274">
        <v>0.6</v>
      </c>
      <c r="G20" s="275">
        <v>0</v>
      </c>
      <c r="H20" s="276">
        <v>0.42857142857142855</v>
      </c>
    </row>
    <row r="21" spans="1:8" ht="13.5" thickBot="1" x14ac:dyDescent="0.25">
      <c r="A21" s="525"/>
      <c r="B21" s="576"/>
      <c r="C21" s="342" t="s">
        <v>15</v>
      </c>
      <c r="D21" s="273">
        <v>0.75</v>
      </c>
      <c r="E21" s="274">
        <v>0.6470588235294118</v>
      </c>
      <c r="F21" s="274">
        <v>0.69230769230769229</v>
      </c>
      <c r="G21" s="275">
        <v>0.8</v>
      </c>
      <c r="H21" s="276">
        <v>0.69230769230769229</v>
      </c>
    </row>
    <row r="22" spans="1:8" ht="13.5" thickBot="1" x14ac:dyDescent="0.25">
      <c r="A22" s="526"/>
      <c r="B22" s="577"/>
      <c r="C22" s="341" t="s">
        <v>3</v>
      </c>
      <c r="D22" s="277">
        <v>0.73333333333333328</v>
      </c>
      <c r="E22" s="278">
        <v>0.54054054054054057</v>
      </c>
      <c r="F22" s="278">
        <v>0.69387755102040816</v>
      </c>
      <c r="G22" s="279">
        <v>0.81818181818181823</v>
      </c>
      <c r="H22" s="280">
        <v>0.63087248322147649</v>
      </c>
    </row>
    <row r="23" spans="1:8" ht="50.25" hidden="1" customHeight="1" x14ac:dyDescent="0.2">
      <c r="A23" s="281"/>
      <c r="B23" s="282" t="s">
        <v>35</v>
      </c>
      <c r="C23" s="282"/>
      <c r="D23" s="283"/>
      <c r="E23" s="284"/>
      <c r="F23" s="284"/>
      <c r="G23" s="285"/>
      <c r="H23" s="286"/>
    </row>
    <row r="24" spans="1:8" ht="51" hidden="1" customHeight="1" thickBot="1" x14ac:dyDescent="0.25">
      <c r="A24" s="281"/>
      <c r="B24" s="287" t="s">
        <v>44</v>
      </c>
      <c r="C24" s="287"/>
      <c r="D24" s="288"/>
      <c r="E24" s="289"/>
      <c r="F24" s="289"/>
      <c r="G24" s="290"/>
      <c r="H24" s="291"/>
    </row>
    <row r="25" spans="1:8" hidden="1" x14ac:dyDescent="0.2">
      <c r="A25" s="281"/>
    </row>
    <row r="26" spans="1:8" hidden="1" x14ac:dyDescent="0.2">
      <c r="A26" s="281"/>
      <c r="B26" s="292" t="s">
        <v>81</v>
      </c>
      <c r="C26" s="292"/>
    </row>
    <row r="27" spans="1:8" hidden="1" x14ac:dyDescent="0.2">
      <c r="A27" s="281"/>
    </row>
    <row r="28" spans="1:8" hidden="1" x14ac:dyDescent="0.2">
      <c r="A28" s="281"/>
    </row>
    <row r="29" spans="1:8" hidden="1" x14ac:dyDescent="0.2">
      <c r="A29" s="281"/>
    </row>
    <row r="30" spans="1:8" hidden="1" x14ac:dyDescent="0.2">
      <c r="A30" s="281"/>
    </row>
    <row r="31" spans="1:8" hidden="1" x14ac:dyDescent="0.2">
      <c r="A31" s="281"/>
    </row>
    <row r="32" spans="1:8" hidden="1" x14ac:dyDescent="0.2">
      <c r="A32" s="281"/>
    </row>
    <row r="33" spans="1:8" hidden="1" x14ac:dyDescent="0.2">
      <c r="A33" s="281"/>
    </row>
    <row r="34" spans="1:8" hidden="1" x14ac:dyDescent="0.2">
      <c r="A34" s="281"/>
    </row>
    <row r="35" spans="1:8" hidden="1" x14ac:dyDescent="0.2">
      <c r="A35" s="281"/>
    </row>
    <row r="36" spans="1:8" hidden="1" x14ac:dyDescent="0.2">
      <c r="A36" s="281"/>
    </row>
    <row r="37" spans="1:8" hidden="1" x14ac:dyDescent="0.2">
      <c r="A37" s="281"/>
    </row>
    <row r="38" spans="1:8" x14ac:dyDescent="0.2">
      <c r="A38" s="293"/>
      <c r="B38" s="294"/>
      <c r="C38" s="295"/>
      <c r="D38" s="264"/>
      <c r="E38" s="264"/>
      <c r="F38" s="264"/>
      <c r="G38" s="264"/>
      <c r="H38" s="264"/>
    </row>
    <row r="39" spans="1:8" x14ac:dyDescent="0.2">
      <c r="A39" s="296" t="s">
        <v>82</v>
      </c>
      <c r="B39" s="297"/>
      <c r="C39" s="297"/>
      <c r="D39" s="297"/>
      <c r="E39" s="297"/>
      <c r="F39" s="264"/>
      <c r="G39" s="264"/>
      <c r="H39" s="264"/>
    </row>
    <row r="40" spans="1:8" x14ac:dyDescent="0.2">
      <c r="A40" s="293"/>
      <c r="B40" s="294"/>
      <c r="C40" s="295"/>
      <c r="D40" s="264"/>
      <c r="E40" s="264"/>
      <c r="F40" s="264"/>
      <c r="G40" s="264"/>
      <c r="H40" s="264"/>
    </row>
    <row r="41" spans="1:8" x14ac:dyDescent="0.2">
      <c r="A41" s="293"/>
      <c r="B41" s="294"/>
      <c r="C41" s="295"/>
      <c r="D41" s="264"/>
      <c r="E41" s="264"/>
      <c r="F41" s="264"/>
      <c r="G41" s="264"/>
      <c r="H41" s="264"/>
    </row>
    <row r="42" spans="1:8" x14ac:dyDescent="0.2">
      <c r="A42" s="293"/>
      <c r="B42" s="294"/>
      <c r="C42" s="295"/>
      <c r="D42" s="264"/>
      <c r="E42" s="264"/>
      <c r="F42" s="264"/>
      <c r="G42" s="264"/>
      <c r="H42" s="264"/>
    </row>
    <row r="43" spans="1:8" x14ac:dyDescent="0.2">
      <c r="A43" s="293"/>
      <c r="B43" s="294"/>
      <c r="C43" s="295"/>
      <c r="D43" s="264"/>
      <c r="E43" s="264"/>
      <c r="F43" s="264"/>
      <c r="G43" s="264"/>
      <c r="H43" s="264"/>
    </row>
    <row r="44" spans="1:8" x14ac:dyDescent="0.2">
      <c r="A44" s="293"/>
      <c r="B44" s="294"/>
      <c r="C44" s="295"/>
      <c r="D44" s="264"/>
      <c r="E44" s="264"/>
      <c r="F44" s="264"/>
      <c r="G44" s="264"/>
      <c r="H44" s="264"/>
    </row>
    <row r="45" spans="1:8" x14ac:dyDescent="0.2">
      <c r="A45" s="293"/>
      <c r="B45" s="294"/>
      <c r="C45" s="295"/>
      <c r="D45" s="264"/>
      <c r="E45" s="264"/>
      <c r="F45" s="264"/>
      <c r="G45" s="264"/>
      <c r="H45" s="264"/>
    </row>
    <row r="46" spans="1:8" x14ac:dyDescent="0.2">
      <c r="A46" s="293"/>
      <c r="B46" s="294"/>
      <c r="C46" s="295"/>
      <c r="D46" s="264"/>
      <c r="E46" s="264"/>
      <c r="F46" s="264"/>
      <c r="G46" s="264"/>
      <c r="H46" s="264"/>
    </row>
    <row r="47" spans="1:8" x14ac:dyDescent="0.2">
      <c r="A47" s="293"/>
      <c r="B47" s="294"/>
      <c r="C47" s="295"/>
      <c r="D47" s="264"/>
      <c r="E47" s="264"/>
      <c r="F47" s="264"/>
      <c r="G47" s="264"/>
      <c r="H47" s="264"/>
    </row>
    <row r="48" spans="1:8" x14ac:dyDescent="0.2">
      <c r="A48" s="293"/>
      <c r="B48" s="295"/>
      <c r="C48" s="295"/>
      <c r="D48" s="264"/>
      <c r="E48" s="264"/>
      <c r="F48" s="264"/>
      <c r="G48" s="264"/>
      <c r="H48" s="264"/>
    </row>
    <row r="49" spans="1:8" x14ac:dyDescent="0.2">
      <c r="A49" s="293"/>
      <c r="B49" s="298"/>
      <c r="C49" s="295"/>
      <c r="D49" s="264"/>
      <c r="E49" s="264"/>
      <c r="F49" s="264"/>
      <c r="G49" s="264"/>
      <c r="H49" s="264"/>
    </row>
    <row r="50" spans="1:8" s="299" customFormat="1" x14ac:dyDescent="0.2">
      <c r="B50" s="298"/>
      <c r="C50" s="298"/>
    </row>
    <row r="51" spans="1:8" x14ac:dyDescent="0.2">
      <c r="A51" s="299"/>
      <c r="B51" s="299"/>
      <c r="C51" s="299"/>
      <c r="D51" s="299"/>
      <c r="E51" s="299"/>
      <c r="F51" s="299"/>
      <c r="G51" s="299"/>
      <c r="H51" s="299"/>
    </row>
    <row r="52" spans="1:8" x14ac:dyDescent="0.2">
      <c r="A52" s="299"/>
      <c r="B52" s="299"/>
      <c r="C52" s="299"/>
      <c r="D52" s="299"/>
      <c r="E52" s="299"/>
      <c r="F52" s="299"/>
      <c r="G52" s="299"/>
      <c r="H52" s="299"/>
    </row>
    <row r="53" spans="1:8" x14ac:dyDescent="0.2">
      <c r="A53" s="299"/>
      <c r="B53" s="299"/>
      <c r="C53" s="299"/>
      <c r="D53" s="299"/>
      <c r="E53" s="299"/>
      <c r="F53" s="299"/>
      <c r="G53" s="299"/>
      <c r="H53" s="299"/>
    </row>
    <row r="54" spans="1:8" x14ac:dyDescent="0.2">
      <c r="A54" s="298"/>
      <c r="B54" s="298"/>
      <c r="C54" s="298"/>
      <c r="D54" s="298"/>
      <c r="E54" s="298"/>
      <c r="F54" s="298"/>
      <c r="G54" s="298"/>
      <c r="H54" s="298"/>
    </row>
    <row r="55" spans="1:8" x14ac:dyDescent="0.2">
      <c r="A55" s="299"/>
      <c r="B55" s="299"/>
      <c r="C55" s="299"/>
      <c r="D55" s="299"/>
      <c r="E55" s="299"/>
      <c r="F55" s="299"/>
      <c r="G55" s="299"/>
      <c r="H55" s="299"/>
    </row>
    <row r="56" spans="1:8" x14ac:dyDescent="0.2">
      <c r="A56" s="300"/>
      <c r="B56" s="300"/>
      <c r="C56" s="300"/>
      <c r="D56" s="300"/>
      <c r="E56" s="300"/>
      <c r="F56" s="300"/>
      <c r="G56" s="300"/>
      <c r="H56" s="300"/>
    </row>
    <row r="57" spans="1:8" x14ac:dyDescent="0.2">
      <c r="A57" s="299"/>
      <c r="B57" s="299"/>
      <c r="C57" s="299"/>
      <c r="D57" s="299"/>
      <c r="E57" s="299"/>
      <c r="F57" s="299"/>
      <c r="G57" s="299"/>
      <c r="H57" s="299"/>
    </row>
    <row r="61" spans="1:8" x14ac:dyDescent="0.2">
      <c r="A61" s="299"/>
      <c r="B61" s="299"/>
      <c r="C61" s="299"/>
      <c r="D61" s="299"/>
      <c r="E61" s="299"/>
      <c r="F61" s="299"/>
      <c r="G61" s="299"/>
      <c r="H61" s="299"/>
    </row>
  </sheetData>
  <mergeCells count="6">
    <mergeCell ref="D1:H1"/>
    <mergeCell ref="A3:A22"/>
    <mergeCell ref="B3:B7"/>
    <mergeCell ref="B8:B12"/>
    <mergeCell ref="B13:B17"/>
    <mergeCell ref="B18:B22"/>
  </mergeCells>
  <printOptions horizontalCentered="1"/>
  <pageMargins left="0.78740157480314965" right="0.78740157480314965" top="1.8110236220472442" bottom="0.98425196850393704" header="0.47244094488188981" footer="0"/>
  <pageSetup paperSize="9" orientation="landscape" r:id="rId1"/>
  <headerFooter alignWithMargins="0">
    <oddHeader>&amp;L&amp;G&amp;C&amp;"Arial,Negrita"&amp;12
PRUEBA DE ACCESO A LA UNIVERSIDAD 
PARA MAYORES DE 25 AÑOS.
UNIVERSIDADES DE CASTILLA Y LEÓN. 
CONVOCATORIA DE 2020.</oddHeader>
    <oddFooter>&amp;LDirección General de Universidades e Investigación&amp;RServicio de  Enseñanza Universitaria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H58"/>
  <sheetViews>
    <sheetView view="pageLayout" topLeftCell="A4" zoomScaleNormal="90" workbookViewId="0">
      <selection activeCell="E5" sqref="E5"/>
    </sheetView>
  </sheetViews>
  <sheetFormatPr baseColWidth="10" defaultRowHeight="12.75" x14ac:dyDescent="0.2"/>
  <cols>
    <col min="1" max="1" width="8.28515625" style="71" customWidth="1"/>
    <col min="2" max="8" width="15.7109375" style="71" customWidth="1"/>
    <col min="9" max="16384" width="11.42578125" style="71"/>
  </cols>
  <sheetData>
    <row r="1" spans="1:8" s="262" customFormat="1" ht="28.5" customHeight="1" thickBot="1" x14ac:dyDescent="0.25">
      <c r="A1" s="260"/>
      <c r="B1" s="261"/>
      <c r="C1" s="261"/>
      <c r="D1" s="574" t="s">
        <v>107</v>
      </c>
      <c r="E1" s="574"/>
      <c r="F1" s="574"/>
      <c r="G1" s="574"/>
      <c r="H1" s="574"/>
    </row>
    <row r="2" spans="1:8" ht="51.75" customHeight="1" thickBot="1" x14ac:dyDescent="0.25">
      <c r="A2" s="263"/>
      <c r="B2" s="264"/>
      <c r="C2" s="435" t="s">
        <v>70</v>
      </c>
      <c r="D2" s="206" t="s">
        <v>85</v>
      </c>
      <c r="E2" s="207" t="s">
        <v>94</v>
      </c>
      <c r="F2" s="207" t="s">
        <v>95</v>
      </c>
      <c r="G2" s="208" t="s">
        <v>88</v>
      </c>
      <c r="H2" s="209" t="s">
        <v>3</v>
      </c>
    </row>
    <row r="3" spans="1:8" x14ac:dyDescent="0.2">
      <c r="A3" s="524" t="s">
        <v>35</v>
      </c>
      <c r="B3" s="578" t="s">
        <v>144</v>
      </c>
      <c r="C3" s="211" t="s">
        <v>4</v>
      </c>
      <c r="D3" s="212" t="s">
        <v>120</v>
      </c>
      <c r="E3" s="213">
        <v>9</v>
      </c>
      <c r="F3" s="213" t="s">
        <v>120</v>
      </c>
      <c r="G3" s="213" t="s">
        <v>120</v>
      </c>
      <c r="H3" s="214">
        <v>16</v>
      </c>
    </row>
    <row r="4" spans="1:8" x14ac:dyDescent="0.2">
      <c r="A4" s="525"/>
      <c r="B4" s="579"/>
      <c r="C4" s="215" t="s">
        <v>8</v>
      </c>
      <c r="D4" s="216" t="s">
        <v>120</v>
      </c>
      <c r="E4" s="217">
        <v>37</v>
      </c>
      <c r="F4" s="217">
        <v>11</v>
      </c>
      <c r="G4" s="218" t="s">
        <v>120</v>
      </c>
      <c r="H4" s="219">
        <v>52</v>
      </c>
    </row>
    <row r="5" spans="1:8" x14ac:dyDescent="0.2">
      <c r="A5" s="525"/>
      <c r="B5" s="579"/>
      <c r="C5" s="215" t="s">
        <v>10</v>
      </c>
      <c r="D5" s="216" t="s">
        <v>120</v>
      </c>
      <c r="E5" s="217">
        <v>27</v>
      </c>
      <c r="F5" s="217">
        <v>12</v>
      </c>
      <c r="G5" s="218">
        <v>0</v>
      </c>
      <c r="H5" s="219">
        <v>43</v>
      </c>
    </row>
    <row r="6" spans="1:8" ht="13.5" thickBot="1" x14ac:dyDescent="0.25">
      <c r="A6" s="525"/>
      <c r="B6" s="579"/>
      <c r="C6" s="215" t="s">
        <v>15</v>
      </c>
      <c r="D6" s="216" t="s">
        <v>120</v>
      </c>
      <c r="E6" s="217">
        <v>23</v>
      </c>
      <c r="F6" s="217">
        <v>11</v>
      </c>
      <c r="G6" s="218" t="s">
        <v>120</v>
      </c>
      <c r="H6" s="219">
        <v>41</v>
      </c>
    </row>
    <row r="7" spans="1:8" ht="13.5" thickBot="1" x14ac:dyDescent="0.25">
      <c r="A7" s="525"/>
      <c r="B7" s="580"/>
      <c r="C7" s="220" t="s">
        <v>146</v>
      </c>
      <c r="D7" s="221">
        <v>9</v>
      </c>
      <c r="E7" s="222">
        <v>96</v>
      </c>
      <c r="F7" s="222">
        <v>38</v>
      </c>
      <c r="G7" s="223">
        <v>9</v>
      </c>
      <c r="H7" s="224">
        <v>152</v>
      </c>
    </row>
    <row r="8" spans="1:8" x14ac:dyDescent="0.2">
      <c r="A8" s="525"/>
      <c r="B8" s="578" t="s">
        <v>39</v>
      </c>
      <c r="C8" s="211" t="s">
        <v>4</v>
      </c>
      <c r="D8" s="212" t="s">
        <v>120</v>
      </c>
      <c r="E8" s="213">
        <v>8</v>
      </c>
      <c r="F8" s="213" t="s">
        <v>120</v>
      </c>
      <c r="G8" s="213" t="s">
        <v>120</v>
      </c>
      <c r="H8" s="214">
        <v>15</v>
      </c>
    </row>
    <row r="9" spans="1:8" x14ac:dyDescent="0.2">
      <c r="A9" s="525"/>
      <c r="B9" s="579"/>
      <c r="C9" s="215" t="s">
        <v>8</v>
      </c>
      <c r="D9" s="216" t="s">
        <v>120</v>
      </c>
      <c r="E9" s="217">
        <v>36</v>
      </c>
      <c r="F9" s="217">
        <v>10</v>
      </c>
      <c r="G9" s="218" t="s">
        <v>120</v>
      </c>
      <c r="H9" s="219">
        <v>49</v>
      </c>
    </row>
    <row r="10" spans="1:8" x14ac:dyDescent="0.2">
      <c r="A10" s="525"/>
      <c r="B10" s="579"/>
      <c r="C10" s="215" t="s">
        <v>10</v>
      </c>
      <c r="D10" s="216" t="s">
        <v>120</v>
      </c>
      <c r="E10" s="217">
        <v>22</v>
      </c>
      <c r="F10" s="217">
        <v>9</v>
      </c>
      <c r="G10" s="218"/>
      <c r="H10" s="219">
        <v>35</v>
      </c>
    </row>
    <row r="11" spans="1:8" ht="13.5" thickBot="1" x14ac:dyDescent="0.25">
      <c r="A11" s="525"/>
      <c r="B11" s="579"/>
      <c r="C11" s="215" t="s">
        <v>15</v>
      </c>
      <c r="D11" s="216" t="s">
        <v>120</v>
      </c>
      <c r="E11" s="217">
        <v>18</v>
      </c>
      <c r="F11" s="217">
        <v>9</v>
      </c>
      <c r="G11" s="218" t="s">
        <v>120</v>
      </c>
      <c r="H11" s="219">
        <v>34</v>
      </c>
    </row>
    <row r="12" spans="1:8" ht="13.5" thickBot="1" x14ac:dyDescent="0.25">
      <c r="A12" s="525"/>
      <c r="B12" s="580"/>
      <c r="C12" s="220" t="s">
        <v>147</v>
      </c>
      <c r="D12" s="221">
        <v>9</v>
      </c>
      <c r="E12" s="222">
        <v>84</v>
      </c>
      <c r="F12" s="222">
        <v>32</v>
      </c>
      <c r="G12" s="223">
        <v>8</v>
      </c>
      <c r="H12" s="224">
        <v>133</v>
      </c>
    </row>
    <row r="13" spans="1:8" x14ac:dyDescent="0.2">
      <c r="A13" s="525"/>
      <c r="B13" s="578" t="s">
        <v>145</v>
      </c>
      <c r="C13" s="211" t="s">
        <v>4</v>
      </c>
      <c r="D13" s="212" t="s">
        <v>120</v>
      </c>
      <c r="E13" s="213" t="s">
        <v>120</v>
      </c>
      <c r="F13" s="213" t="s">
        <v>120</v>
      </c>
      <c r="G13" s="213" t="s">
        <v>120</v>
      </c>
      <c r="H13" s="214">
        <v>8</v>
      </c>
    </row>
    <row r="14" spans="1:8" x14ac:dyDescent="0.2">
      <c r="A14" s="525"/>
      <c r="B14" s="579"/>
      <c r="C14" s="215" t="s">
        <v>8</v>
      </c>
      <c r="D14" s="216">
        <v>0</v>
      </c>
      <c r="E14" s="217">
        <v>18</v>
      </c>
      <c r="F14" s="217">
        <v>7</v>
      </c>
      <c r="G14" s="218" t="s">
        <v>120</v>
      </c>
      <c r="H14" s="219">
        <v>26</v>
      </c>
    </row>
    <row r="15" spans="1:8" x14ac:dyDescent="0.2">
      <c r="A15" s="525"/>
      <c r="B15" s="579"/>
      <c r="C15" s="215" t="s">
        <v>10</v>
      </c>
      <c r="D15" s="216">
        <v>0</v>
      </c>
      <c r="E15" s="217">
        <v>11</v>
      </c>
      <c r="F15" s="217" t="s">
        <v>120</v>
      </c>
      <c r="G15" s="218">
        <v>0</v>
      </c>
      <c r="H15" s="219">
        <v>15</v>
      </c>
    </row>
    <row r="16" spans="1:8" ht="13.5" thickBot="1" x14ac:dyDescent="0.25">
      <c r="A16" s="525"/>
      <c r="B16" s="579"/>
      <c r="C16" s="215" t="s">
        <v>15</v>
      </c>
      <c r="D16" s="216" t="s">
        <v>120</v>
      </c>
      <c r="E16" s="217">
        <v>9</v>
      </c>
      <c r="F16" s="217">
        <v>6</v>
      </c>
      <c r="G16" s="218" t="s">
        <v>120</v>
      </c>
      <c r="H16" s="219">
        <v>21</v>
      </c>
    </row>
    <row r="17" spans="1:8" ht="13.5" thickBot="1" x14ac:dyDescent="0.25">
      <c r="A17" s="525"/>
      <c r="B17" s="580"/>
      <c r="C17" s="220" t="s">
        <v>148</v>
      </c>
      <c r="D17" s="221" t="s">
        <v>149</v>
      </c>
      <c r="E17" s="222">
        <v>41</v>
      </c>
      <c r="F17" s="222">
        <v>19</v>
      </c>
      <c r="G17" s="223">
        <v>6</v>
      </c>
      <c r="H17" s="224">
        <v>70</v>
      </c>
    </row>
    <row r="18" spans="1:8" x14ac:dyDescent="0.2">
      <c r="A18" s="525"/>
      <c r="B18" s="579" t="s">
        <v>80</v>
      </c>
      <c r="C18" s="268" t="s">
        <v>4</v>
      </c>
      <c r="D18" s="301">
        <v>1</v>
      </c>
      <c r="E18" s="302">
        <v>0.375</v>
      </c>
      <c r="F18" s="302">
        <v>0.5</v>
      </c>
      <c r="G18" s="303">
        <v>1</v>
      </c>
      <c r="H18" s="304">
        <v>0.53333333333333333</v>
      </c>
    </row>
    <row r="19" spans="1:8" x14ac:dyDescent="0.2">
      <c r="A19" s="525"/>
      <c r="B19" s="579"/>
      <c r="C19" s="267" t="s">
        <v>8</v>
      </c>
      <c r="D19" s="305">
        <v>0</v>
      </c>
      <c r="E19" s="306">
        <v>0.5</v>
      </c>
      <c r="F19" s="306">
        <v>0.7</v>
      </c>
      <c r="G19" s="307">
        <v>0.5</v>
      </c>
      <c r="H19" s="308">
        <v>0.53061224489795922</v>
      </c>
    </row>
    <row r="20" spans="1:8" x14ac:dyDescent="0.2">
      <c r="A20" s="525"/>
      <c r="B20" s="579"/>
      <c r="C20" s="267" t="s">
        <v>10</v>
      </c>
      <c r="D20" s="305">
        <v>0</v>
      </c>
      <c r="E20" s="306">
        <v>0.5</v>
      </c>
      <c r="F20" s="306">
        <v>0.44444444444444442</v>
      </c>
      <c r="G20" s="307">
        <v>0</v>
      </c>
      <c r="H20" s="308">
        <v>0.42857142857142855</v>
      </c>
    </row>
    <row r="21" spans="1:8" ht="13.5" thickBot="1" x14ac:dyDescent="0.25">
      <c r="A21" s="525"/>
      <c r="B21" s="579"/>
      <c r="C21" s="267" t="s">
        <v>15</v>
      </c>
      <c r="D21" s="305">
        <v>1</v>
      </c>
      <c r="E21" s="306">
        <v>0.5</v>
      </c>
      <c r="F21" s="306">
        <v>0.66666666666666663</v>
      </c>
      <c r="G21" s="307">
        <v>0.75</v>
      </c>
      <c r="H21" s="308">
        <v>0.61764705882352944</v>
      </c>
    </row>
    <row r="22" spans="1:8" ht="13.5" thickBot="1" x14ac:dyDescent="0.25">
      <c r="A22" s="526"/>
      <c r="B22" s="580"/>
      <c r="C22" s="266" t="s">
        <v>3</v>
      </c>
      <c r="D22" s="309">
        <v>0.44444444444444442</v>
      </c>
      <c r="E22" s="310">
        <v>0.48809523809523808</v>
      </c>
      <c r="F22" s="310">
        <v>0.59375</v>
      </c>
      <c r="G22" s="311">
        <v>0.75</v>
      </c>
      <c r="H22" s="312">
        <v>0.52631578947368418</v>
      </c>
    </row>
    <row r="23" spans="1:8" x14ac:dyDescent="0.2">
      <c r="A23" s="263"/>
      <c r="B23" s="292"/>
      <c r="C23" s="292"/>
    </row>
    <row r="24" spans="1:8" x14ac:dyDescent="0.2">
      <c r="A24" s="296" t="s">
        <v>82</v>
      </c>
    </row>
    <row r="25" spans="1:8" x14ac:dyDescent="0.2">
      <c r="A25" s="263"/>
    </row>
    <row r="26" spans="1:8" x14ac:dyDescent="0.2">
      <c r="A26" s="263"/>
    </row>
    <row r="27" spans="1:8" x14ac:dyDescent="0.2">
      <c r="A27" s="263"/>
    </row>
    <row r="28" spans="1:8" x14ac:dyDescent="0.2">
      <c r="A28" s="263"/>
    </row>
    <row r="29" spans="1:8" x14ac:dyDescent="0.2">
      <c r="A29" s="263"/>
    </row>
    <row r="30" spans="1:8" x14ac:dyDescent="0.2">
      <c r="A30" s="263"/>
    </row>
    <row r="31" spans="1:8" x14ac:dyDescent="0.2">
      <c r="A31" s="263"/>
    </row>
    <row r="32" spans="1:8" x14ac:dyDescent="0.2">
      <c r="A32" s="263"/>
    </row>
    <row r="33" spans="1:8" x14ac:dyDescent="0.2">
      <c r="A33" s="263"/>
    </row>
    <row r="34" spans="1:8" x14ac:dyDescent="0.2">
      <c r="A34" s="263"/>
    </row>
    <row r="35" spans="1:8" x14ac:dyDescent="0.2">
      <c r="A35" s="293"/>
      <c r="B35" s="294"/>
      <c r="C35" s="295"/>
      <c r="D35" s="264"/>
      <c r="E35" s="264"/>
      <c r="F35" s="264"/>
      <c r="G35" s="264"/>
      <c r="H35" s="264"/>
    </row>
    <row r="36" spans="1:8" x14ac:dyDescent="0.2">
      <c r="B36" s="297"/>
      <c r="C36" s="297"/>
      <c r="D36" s="297"/>
      <c r="E36" s="297"/>
      <c r="F36" s="264"/>
      <c r="G36" s="264"/>
      <c r="H36" s="264"/>
    </row>
    <row r="37" spans="1:8" x14ac:dyDescent="0.2">
      <c r="A37" s="293"/>
      <c r="B37" s="294"/>
      <c r="C37" s="295"/>
      <c r="D37" s="264"/>
      <c r="E37" s="264"/>
      <c r="F37" s="264"/>
      <c r="G37" s="264"/>
      <c r="H37" s="264"/>
    </row>
    <row r="38" spans="1:8" x14ac:dyDescent="0.2">
      <c r="A38" s="293"/>
      <c r="B38" s="294"/>
      <c r="C38" s="295"/>
      <c r="D38" s="264"/>
      <c r="E38" s="264"/>
      <c r="F38" s="264"/>
      <c r="G38" s="264"/>
      <c r="H38" s="264"/>
    </row>
    <row r="39" spans="1:8" x14ac:dyDescent="0.2">
      <c r="A39" s="293"/>
      <c r="B39" s="294"/>
      <c r="C39" s="295"/>
      <c r="D39" s="264"/>
      <c r="E39" s="264"/>
      <c r="F39" s="264"/>
      <c r="G39" s="264"/>
      <c r="H39" s="264"/>
    </row>
    <row r="40" spans="1:8" x14ac:dyDescent="0.2">
      <c r="A40" s="293"/>
      <c r="B40" s="294"/>
      <c r="C40" s="295"/>
      <c r="D40" s="264"/>
      <c r="E40" s="264"/>
      <c r="F40" s="264"/>
      <c r="G40" s="264"/>
      <c r="H40" s="264"/>
    </row>
    <row r="41" spans="1:8" x14ac:dyDescent="0.2">
      <c r="A41" s="293"/>
      <c r="B41" s="294"/>
      <c r="C41" s="295"/>
      <c r="D41" s="264"/>
      <c r="E41" s="264"/>
      <c r="F41" s="264"/>
      <c r="G41" s="264"/>
      <c r="H41" s="264"/>
    </row>
    <row r="42" spans="1:8" x14ac:dyDescent="0.2">
      <c r="A42" s="293"/>
      <c r="B42" s="294"/>
      <c r="C42" s="295"/>
      <c r="D42" s="264"/>
      <c r="E42" s="264"/>
      <c r="F42" s="264"/>
      <c r="G42" s="264"/>
      <c r="H42" s="264"/>
    </row>
    <row r="43" spans="1:8" x14ac:dyDescent="0.2">
      <c r="A43" s="293"/>
      <c r="B43" s="294"/>
      <c r="C43" s="295"/>
      <c r="D43" s="264"/>
      <c r="E43" s="264"/>
      <c r="F43" s="264"/>
      <c r="G43" s="264"/>
      <c r="H43" s="264"/>
    </row>
    <row r="44" spans="1:8" x14ac:dyDescent="0.2">
      <c r="A44" s="293"/>
      <c r="B44" s="294"/>
      <c r="C44" s="295"/>
      <c r="D44" s="264"/>
      <c r="E44" s="264"/>
      <c r="F44" s="264"/>
      <c r="G44" s="264"/>
      <c r="H44" s="264"/>
    </row>
    <row r="45" spans="1:8" x14ac:dyDescent="0.2">
      <c r="A45" s="293"/>
      <c r="B45" s="295"/>
      <c r="C45" s="295"/>
      <c r="D45" s="264"/>
      <c r="E45" s="264"/>
      <c r="F45" s="264"/>
      <c r="G45" s="264"/>
      <c r="H45" s="264"/>
    </row>
    <row r="46" spans="1:8" x14ac:dyDescent="0.2">
      <c r="A46" s="293"/>
      <c r="B46" s="298"/>
      <c r="C46" s="295"/>
      <c r="D46" s="264"/>
      <c r="E46" s="264"/>
      <c r="F46" s="264"/>
      <c r="G46" s="264"/>
      <c r="H46" s="264"/>
    </row>
    <row r="47" spans="1:8" s="299" customFormat="1" x14ac:dyDescent="0.2">
      <c r="B47" s="298"/>
      <c r="C47" s="298"/>
    </row>
    <row r="48" spans="1:8" x14ac:dyDescent="0.2">
      <c r="A48" s="299"/>
      <c r="B48" s="299"/>
      <c r="C48" s="299"/>
      <c r="D48" s="299"/>
      <c r="E48" s="299"/>
      <c r="F48" s="299"/>
      <c r="G48" s="299"/>
      <c r="H48" s="299"/>
    </row>
    <row r="49" spans="1:8" x14ac:dyDescent="0.2">
      <c r="A49" s="299"/>
      <c r="B49" s="299"/>
      <c r="C49" s="299"/>
      <c r="D49" s="299"/>
      <c r="E49" s="299"/>
      <c r="F49" s="299"/>
      <c r="G49" s="299"/>
      <c r="H49" s="299"/>
    </row>
    <row r="50" spans="1:8" x14ac:dyDescent="0.2">
      <c r="A50" s="299"/>
      <c r="B50" s="299"/>
      <c r="C50" s="299"/>
      <c r="D50" s="299"/>
      <c r="E50" s="299"/>
      <c r="F50" s="299"/>
      <c r="G50" s="299"/>
      <c r="H50" s="299"/>
    </row>
    <row r="51" spans="1:8" x14ac:dyDescent="0.2">
      <c r="A51" s="298"/>
      <c r="B51" s="298"/>
      <c r="C51" s="298"/>
      <c r="D51" s="298"/>
      <c r="E51" s="298"/>
      <c r="F51" s="298"/>
      <c r="G51" s="298"/>
      <c r="H51" s="298"/>
    </row>
    <row r="52" spans="1:8" x14ac:dyDescent="0.2">
      <c r="A52" s="299"/>
      <c r="B52" s="299"/>
      <c r="C52" s="299"/>
      <c r="D52" s="299"/>
      <c r="E52" s="299"/>
      <c r="F52" s="299"/>
      <c r="G52" s="299"/>
      <c r="H52" s="299"/>
    </row>
    <row r="53" spans="1:8" x14ac:dyDescent="0.2">
      <c r="A53" s="300"/>
      <c r="B53" s="300"/>
      <c r="C53" s="300"/>
      <c r="D53" s="300"/>
      <c r="E53" s="300"/>
      <c r="F53" s="300"/>
      <c r="G53" s="300"/>
      <c r="H53" s="300"/>
    </row>
    <row r="54" spans="1:8" x14ac:dyDescent="0.2">
      <c r="A54" s="299"/>
      <c r="B54" s="299"/>
      <c r="C54" s="299"/>
      <c r="D54" s="299"/>
      <c r="E54" s="299"/>
      <c r="F54" s="299"/>
      <c r="G54" s="299"/>
      <c r="H54" s="299"/>
    </row>
    <row r="58" spans="1:8" x14ac:dyDescent="0.2">
      <c r="A58" s="299"/>
      <c r="B58" s="299"/>
      <c r="C58" s="299"/>
      <c r="D58" s="299"/>
      <c r="E58" s="299"/>
      <c r="F58" s="299"/>
      <c r="G58" s="299"/>
      <c r="H58" s="299"/>
    </row>
  </sheetData>
  <mergeCells count="6">
    <mergeCell ref="D1:H1"/>
    <mergeCell ref="A3:A22"/>
    <mergeCell ref="B3:B7"/>
    <mergeCell ref="B8:B12"/>
    <mergeCell ref="B13:B17"/>
    <mergeCell ref="B18:B22"/>
  </mergeCells>
  <printOptions horizontalCentered="1"/>
  <pageMargins left="0.78740157480314965" right="0.78740157480314965" top="2.1653543307086616" bottom="1.3385826771653544" header="0.47244094488188981" footer="0"/>
  <pageSetup paperSize="9" orientation="landscape" r:id="rId1"/>
  <headerFooter alignWithMargins="0">
    <oddHeader>&amp;L&amp;G&amp;C&amp;"Arial,Negrita"&amp;12
PRUEBA DE ACCESO A LA UNIVERSIDAD 
PARA MAYORES DE 25 AÑOS.
UNIVERSIDADES DE CASTILLA Y LEÓN. 
CONVOCATORIA DE 2020.</oddHeader>
    <oddFooter>&amp;LDirección General de Universidades e Investigación&amp;RServicio de enseñanza Universitaria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9"/>
  <sheetViews>
    <sheetView zoomScale="69" zoomScaleNormal="69" zoomScaleSheetLayoutView="90" workbookViewId="0">
      <selection activeCell="H23" sqref="H23"/>
    </sheetView>
  </sheetViews>
  <sheetFormatPr baseColWidth="10" defaultRowHeight="12.75" x14ac:dyDescent="0.2"/>
  <cols>
    <col min="1" max="1" width="18.5703125" style="313" customWidth="1"/>
    <col min="2" max="10" width="17.7109375" style="313" customWidth="1"/>
    <col min="11" max="11" width="13" style="313" bestFit="1" customWidth="1"/>
    <col min="12" max="12" width="13" style="313" customWidth="1"/>
    <col min="13" max="13" width="14.85546875" style="313" customWidth="1"/>
    <col min="14" max="16384" width="11.42578125" style="313"/>
  </cols>
  <sheetData>
    <row r="1" spans="1:13" ht="77.25" customHeight="1" x14ac:dyDescent="0.2">
      <c r="A1" s="581" t="s">
        <v>150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</row>
    <row r="2" spans="1:13" ht="27" customHeight="1" x14ac:dyDescent="0.2">
      <c r="B2" s="314"/>
      <c r="C2" s="314"/>
      <c r="D2" s="582"/>
      <c r="E2" s="582"/>
      <c r="F2" s="582"/>
      <c r="G2" s="582"/>
      <c r="H2" s="582"/>
      <c r="I2" s="315"/>
      <c r="J2" s="315"/>
      <c r="K2" s="315"/>
      <c r="L2" s="315"/>
      <c r="M2" s="315"/>
    </row>
    <row r="3" spans="1:13" s="316" customFormat="1" ht="13.5" thickBot="1" x14ac:dyDescent="0.25">
      <c r="A3" s="314"/>
      <c r="B3" s="314"/>
      <c r="C3" s="314"/>
      <c r="D3" s="583"/>
      <c r="E3" s="583"/>
      <c r="F3" s="583"/>
      <c r="G3" s="583"/>
      <c r="H3" s="583"/>
      <c r="I3" s="315"/>
      <c r="J3" s="315"/>
      <c r="K3" s="315"/>
      <c r="L3" s="315"/>
      <c r="M3" s="315"/>
    </row>
    <row r="4" spans="1:13" ht="39.950000000000003" customHeight="1" thickBot="1" x14ac:dyDescent="0.25">
      <c r="A4" s="326"/>
      <c r="B4" s="433" t="s">
        <v>129</v>
      </c>
      <c r="C4" s="433" t="s">
        <v>130</v>
      </c>
      <c r="D4" s="433" t="s">
        <v>131</v>
      </c>
      <c r="E4" s="433" t="s">
        <v>121</v>
      </c>
      <c r="F4" s="433" t="s">
        <v>132</v>
      </c>
      <c r="G4" s="433" t="s">
        <v>133</v>
      </c>
      <c r="H4" s="433" t="s">
        <v>122</v>
      </c>
      <c r="I4" s="433" t="s">
        <v>134</v>
      </c>
      <c r="J4" s="433" t="s">
        <v>135</v>
      </c>
      <c r="K4" s="584" t="s">
        <v>136</v>
      </c>
      <c r="L4" s="585"/>
      <c r="M4" s="586"/>
    </row>
    <row r="5" spans="1:13" ht="39.950000000000003" customHeight="1" x14ac:dyDescent="0.2">
      <c r="A5" s="327" t="s">
        <v>45</v>
      </c>
      <c r="B5" s="328" t="s">
        <v>120</v>
      </c>
      <c r="C5" s="328" t="s">
        <v>120</v>
      </c>
      <c r="D5" s="328" t="s">
        <v>120</v>
      </c>
      <c r="E5" s="328" t="s">
        <v>120</v>
      </c>
      <c r="F5" s="328" t="s">
        <v>120</v>
      </c>
      <c r="G5" s="328" t="s">
        <v>120</v>
      </c>
      <c r="H5" s="328" t="s">
        <v>120</v>
      </c>
      <c r="I5" s="329">
        <v>0</v>
      </c>
      <c r="J5" s="328" t="s">
        <v>120</v>
      </c>
      <c r="K5" s="330">
        <v>0.5</v>
      </c>
      <c r="L5" s="330">
        <v>0</v>
      </c>
      <c r="M5" s="330">
        <v>0.66666666666666663</v>
      </c>
    </row>
    <row r="6" spans="1:13" ht="39.950000000000003" customHeight="1" x14ac:dyDescent="0.2">
      <c r="A6" s="327" t="s">
        <v>46</v>
      </c>
      <c r="B6" s="331">
        <v>13</v>
      </c>
      <c r="C6" s="328" t="s">
        <v>120</v>
      </c>
      <c r="D6" s="332">
        <v>10</v>
      </c>
      <c r="E6" s="332">
        <v>11</v>
      </c>
      <c r="F6" s="328" t="s">
        <v>120</v>
      </c>
      <c r="G6" s="332">
        <v>8</v>
      </c>
      <c r="H6" s="328" t="s">
        <v>120</v>
      </c>
      <c r="I6" s="328" t="s">
        <v>120</v>
      </c>
      <c r="J6" s="328" t="s">
        <v>120</v>
      </c>
      <c r="K6" s="334">
        <v>0.36363636363636365</v>
      </c>
      <c r="L6" s="334">
        <v>0.33333333333333331</v>
      </c>
      <c r="M6" s="334">
        <v>0.375</v>
      </c>
    </row>
    <row r="7" spans="1:13" ht="39.950000000000003" customHeight="1" x14ac:dyDescent="0.2">
      <c r="A7" s="327" t="s">
        <v>47</v>
      </c>
      <c r="B7" s="331">
        <v>8</v>
      </c>
      <c r="C7" s="328" t="s">
        <v>120</v>
      </c>
      <c r="D7" s="332">
        <v>7</v>
      </c>
      <c r="E7" s="332">
        <v>6</v>
      </c>
      <c r="F7" s="328" t="s">
        <v>120</v>
      </c>
      <c r="G7" s="332">
        <v>5</v>
      </c>
      <c r="H7" s="332">
        <v>6</v>
      </c>
      <c r="I7" s="328" t="s">
        <v>120</v>
      </c>
      <c r="J7" s="333">
        <v>5</v>
      </c>
      <c r="K7" s="334">
        <v>1</v>
      </c>
      <c r="L7" s="334">
        <v>1</v>
      </c>
      <c r="M7" s="334">
        <v>1</v>
      </c>
    </row>
    <row r="8" spans="1:13" ht="39.950000000000003" customHeight="1" thickBot="1" x14ac:dyDescent="0.25">
      <c r="A8" s="335" t="s">
        <v>48</v>
      </c>
      <c r="B8" s="331">
        <v>25</v>
      </c>
      <c r="C8" s="332">
        <v>9</v>
      </c>
      <c r="D8" s="332">
        <v>16</v>
      </c>
      <c r="E8" s="332">
        <v>23</v>
      </c>
      <c r="F8" s="332">
        <v>9</v>
      </c>
      <c r="G8" s="332">
        <v>14</v>
      </c>
      <c r="H8" s="332">
        <v>13</v>
      </c>
      <c r="I8" s="328" t="s">
        <v>120</v>
      </c>
      <c r="J8" s="333">
        <v>9</v>
      </c>
      <c r="K8" s="334">
        <v>0.56521739130434778</v>
      </c>
      <c r="L8" s="334">
        <v>0.44444444444444442</v>
      </c>
      <c r="M8" s="334">
        <v>0.6428571428571429</v>
      </c>
    </row>
    <row r="9" spans="1:13" ht="39.950000000000003" customHeight="1" thickBot="1" x14ac:dyDescent="0.25">
      <c r="A9" s="336" t="s">
        <v>49</v>
      </c>
      <c r="B9" s="337">
        <v>50</v>
      </c>
      <c r="C9" s="337">
        <v>14</v>
      </c>
      <c r="D9" s="337">
        <v>36</v>
      </c>
      <c r="E9" s="337">
        <v>44</v>
      </c>
      <c r="F9" s="337">
        <v>14</v>
      </c>
      <c r="G9" s="337">
        <v>30</v>
      </c>
      <c r="H9" s="337">
        <v>25</v>
      </c>
      <c r="I9" s="337">
        <v>6</v>
      </c>
      <c r="J9" s="337">
        <v>19</v>
      </c>
      <c r="K9" s="338">
        <v>0.56818181818181823</v>
      </c>
      <c r="L9" s="338">
        <v>0.42857142857142855</v>
      </c>
      <c r="M9" s="338">
        <v>0.6333333333333333</v>
      </c>
    </row>
  </sheetData>
  <mergeCells count="4">
    <mergeCell ref="A1:M1"/>
    <mergeCell ref="D2:H2"/>
    <mergeCell ref="D3:H3"/>
    <mergeCell ref="K4:M4"/>
  </mergeCells>
  <printOptions horizontalCentered="1"/>
  <pageMargins left="0.78740157480314965" right="0.78740157480314965" top="2.0472440944881889" bottom="0.98425196850393704" header="0.47244094488188981" footer="0"/>
  <pageSetup paperSize="9" scale="56" orientation="landscape" r:id="rId1"/>
  <headerFooter alignWithMargins="0">
    <oddHeader>&amp;L&amp;G&amp;C&amp;"Arial,Negrita"&amp;12
PRUEBA DE ACCESO A LA UNIVERSIDAD 
PARA MAYORES DE 45 AÑOS.
UNIVERSIDADES DE CASTILLA Y LEÓN. 
CONVOCATORIA DE 2020.</oddHeader>
    <oddFooter>&amp;LDirección General de Universidades e Investigación&amp;RServicio de enseñanza Universitaria</oddFooter>
  </headerFooter>
  <rowBreaks count="1" manualBreakCount="1">
    <brk id="9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N61"/>
  <sheetViews>
    <sheetView zoomScale="90" zoomScaleNormal="90" zoomScaleSheetLayoutView="89" workbookViewId="0">
      <selection activeCell="J19" sqref="J19"/>
    </sheetView>
  </sheetViews>
  <sheetFormatPr baseColWidth="10" defaultRowHeight="12.75" x14ac:dyDescent="0.2"/>
  <cols>
    <col min="1" max="1" width="8.28515625" style="210" customWidth="1"/>
    <col min="2" max="2" width="15.7109375" style="210" customWidth="1"/>
    <col min="3" max="3" width="15.7109375" style="257" customWidth="1"/>
    <col min="4" max="8" width="15.7109375" style="210" customWidth="1"/>
    <col min="9" max="9" width="10" style="210" customWidth="1"/>
    <col min="10" max="10" width="9.7109375" style="210" customWidth="1"/>
    <col min="11" max="11" width="12.140625" style="210" customWidth="1"/>
    <col min="12" max="12" width="8.28515625" style="210" customWidth="1"/>
    <col min="13" max="13" width="8.42578125" style="210" customWidth="1"/>
    <col min="14" max="14" width="7" style="210" customWidth="1"/>
    <col min="15" max="16384" width="11.42578125" style="210"/>
  </cols>
  <sheetData>
    <row r="1" spans="1:14" s="262" customFormat="1" ht="27" customHeight="1" thickBot="1" x14ac:dyDescent="0.3">
      <c r="A1" s="260"/>
      <c r="B1" s="261"/>
      <c r="C1" s="350"/>
      <c r="D1" s="567" t="s">
        <v>84</v>
      </c>
      <c r="E1" s="567"/>
      <c r="F1" s="567"/>
      <c r="G1" s="567"/>
      <c r="H1" s="567"/>
      <c r="I1" s="260"/>
      <c r="J1" s="260"/>
      <c r="K1" s="260"/>
      <c r="L1" s="260"/>
      <c r="M1" s="260"/>
      <c r="N1" s="260"/>
    </row>
    <row r="2" spans="1:14" ht="37.5" customHeight="1" thickBot="1" x14ac:dyDescent="0.25">
      <c r="A2" s="204"/>
      <c r="B2" s="205"/>
      <c r="C2" s="351"/>
      <c r="D2" s="322">
        <v>45</v>
      </c>
      <c r="E2" s="321" t="s">
        <v>101</v>
      </c>
      <c r="F2" s="321" t="s">
        <v>100</v>
      </c>
      <c r="G2" s="320" t="s">
        <v>99</v>
      </c>
      <c r="H2" s="319" t="s">
        <v>3</v>
      </c>
    </row>
    <row r="3" spans="1:14" ht="16.5" customHeight="1" x14ac:dyDescent="0.2">
      <c r="A3" s="568" t="s">
        <v>74</v>
      </c>
      <c r="B3" s="571" t="s">
        <v>137</v>
      </c>
      <c r="C3" s="352" t="s">
        <v>4</v>
      </c>
      <c r="D3" s="212">
        <v>0</v>
      </c>
      <c r="E3" s="213" t="s">
        <v>120</v>
      </c>
      <c r="F3" s="213" t="s">
        <v>120</v>
      </c>
      <c r="G3" s="213" t="s">
        <v>120</v>
      </c>
      <c r="H3" s="213" t="s">
        <v>120</v>
      </c>
    </row>
    <row r="4" spans="1:14" ht="16.5" customHeight="1" x14ac:dyDescent="0.2">
      <c r="A4" s="569"/>
      <c r="B4" s="572"/>
      <c r="C4" s="353" t="s">
        <v>8</v>
      </c>
      <c r="D4" s="344" t="s">
        <v>120</v>
      </c>
      <c r="E4" s="217">
        <v>7</v>
      </c>
      <c r="F4" s="345" t="s">
        <v>120</v>
      </c>
      <c r="G4" s="345" t="s">
        <v>120</v>
      </c>
      <c r="H4" s="219">
        <v>13</v>
      </c>
    </row>
    <row r="5" spans="1:14" ht="16.5" customHeight="1" x14ac:dyDescent="0.2">
      <c r="A5" s="569"/>
      <c r="B5" s="572"/>
      <c r="C5" s="353" t="s">
        <v>10</v>
      </c>
      <c r="D5" s="216">
        <v>0</v>
      </c>
      <c r="E5" s="345" t="s">
        <v>120</v>
      </c>
      <c r="F5" s="345" t="s">
        <v>120</v>
      </c>
      <c r="G5" s="345" t="s">
        <v>120</v>
      </c>
      <c r="H5" s="219">
        <v>8</v>
      </c>
    </row>
    <row r="6" spans="1:14" ht="16.5" customHeight="1" thickBot="1" x14ac:dyDescent="0.25">
      <c r="A6" s="569"/>
      <c r="B6" s="572"/>
      <c r="C6" s="353" t="s">
        <v>15</v>
      </c>
      <c r="D6" s="346" t="s">
        <v>120</v>
      </c>
      <c r="E6" s="347">
        <v>13</v>
      </c>
      <c r="F6" s="347">
        <v>6</v>
      </c>
      <c r="G6" s="348" t="s">
        <v>120</v>
      </c>
      <c r="H6" s="349">
        <v>25</v>
      </c>
    </row>
    <row r="7" spans="1:14" ht="16.5" customHeight="1" thickBot="1" x14ac:dyDescent="0.25">
      <c r="A7" s="569"/>
      <c r="B7" s="573"/>
      <c r="C7" s="354" t="s">
        <v>151</v>
      </c>
      <c r="D7" s="221">
        <v>7</v>
      </c>
      <c r="E7" s="222">
        <v>26</v>
      </c>
      <c r="F7" s="222">
        <v>11</v>
      </c>
      <c r="G7" s="223">
        <v>6</v>
      </c>
      <c r="H7" s="224">
        <v>50</v>
      </c>
    </row>
    <row r="8" spans="1:14" ht="16.5" customHeight="1" x14ac:dyDescent="0.2">
      <c r="A8" s="569"/>
      <c r="B8" s="571" t="s">
        <v>121</v>
      </c>
      <c r="C8" s="355" t="s">
        <v>4</v>
      </c>
      <c r="D8" s="213">
        <v>0</v>
      </c>
      <c r="E8" s="213" t="s">
        <v>120</v>
      </c>
      <c r="F8" s="213" t="s">
        <v>120</v>
      </c>
      <c r="G8" s="213" t="s">
        <v>120</v>
      </c>
      <c r="H8" s="212" t="s">
        <v>120</v>
      </c>
    </row>
    <row r="9" spans="1:14" ht="16.5" customHeight="1" x14ac:dyDescent="0.2">
      <c r="A9" s="569"/>
      <c r="B9" s="572"/>
      <c r="C9" s="356" t="s">
        <v>8</v>
      </c>
      <c r="D9" s="217" t="s">
        <v>120</v>
      </c>
      <c r="E9" s="345">
        <v>6</v>
      </c>
      <c r="F9" s="345" t="s">
        <v>120</v>
      </c>
      <c r="G9" s="219" t="s">
        <v>120</v>
      </c>
      <c r="H9" s="344">
        <v>11</v>
      </c>
    </row>
    <row r="10" spans="1:14" ht="16.5" customHeight="1" x14ac:dyDescent="0.2">
      <c r="A10" s="569"/>
      <c r="B10" s="572"/>
      <c r="C10" s="357" t="s">
        <v>10</v>
      </c>
      <c r="D10" s="345">
        <v>0</v>
      </c>
      <c r="E10" s="345" t="s">
        <v>120</v>
      </c>
      <c r="F10" s="345" t="s">
        <v>120</v>
      </c>
      <c r="G10" s="219" t="s">
        <v>120</v>
      </c>
      <c r="H10" s="216">
        <v>6</v>
      </c>
    </row>
    <row r="11" spans="1:14" ht="16.5" customHeight="1" thickBot="1" x14ac:dyDescent="0.25">
      <c r="A11" s="569"/>
      <c r="B11" s="572"/>
      <c r="C11" s="358" t="s">
        <v>15</v>
      </c>
      <c r="D11" s="347" t="s">
        <v>120</v>
      </c>
      <c r="E11" s="347">
        <v>12</v>
      </c>
      <c r="F11" s="348">
        <v>5</v>
      </c>
      <c r="G11" s="349" t="s">
        <v>120</v>
      </c>
      <c r="H11" s="346">
        <v>23</v>
      </c>
    </row>
    <row r="12" spans="1:14" ht="16.5" customHeight="1" thickBot="1" x14ac:dyDescent="0.25">
      <c r="A12" s="569"/>
      <c r="B12" s="573"/>
      <c r="C12" s="359" t="s">
        <v>141</v>
      </c>
      <c r="D12" s="222">
        <v>6</v>
      </c>
      <c r="E12" s="222">
        <v>24</v>
      </c>
      <c r="F12" s="223">
        <v>8</v>
      </c>
      <c r="G12" s="224">
        <v>6</v>
      </c>
      <c r="H12" s="221">
        <v>44</v>
      </c>
    </row>
    <row r="13" spans="1:14" ht="16.5" customHeight="1" x14ac:dyDescent="0.2">
      <c r="A13" s="569"/>
      <c r="B13" s="571" t="s">
        <v>138</v>
      </c>
      <c r="C13" s="355" t="s">
        <v>4</v>
      </c>
      <c r="D13" s="213">
        <v>0</v>
      </c>
      <c r="E13" s="213" t="s">
        <v>120</v>
      </c>
      <c r="F13" s="213">
        <v>0</v>
      </c>
      <c r="G13" s="213" t="s">
        <v>120</v>
      </c>
      <c r="H13" s="212" t="s">
        <v>120</v>
      </c>
    </row>
    <row r="14" spans="1:14" ht="16.5" customHeight="1" x14ac:dyDescent="0.2">
      <c r="A14" s="569"/>
      <c r="B14" s="572"/>
      <c r="C14" s="356" t="s">
        <v>8</v>
      </c>
      <c r="D14" s="217" t="s">
        <v>120</v>
      </c>
      <c r="E14" s="345" t="s">
        <v>120</v>
      </c>
      <c r="F14" s="345">
        <v>0</v>
      </c>
      <c r="G14" s="219">
        <v>0</v>
      </c>
      <c r="H14" s="344" t="s">
        <v>120</v>
      </c>
    </row>
    <row r="15" spans="1:14" ht="16.5" customHeight="1" x14ac:dyDescent="0.2">
      <c r="A15" s="569"/>
      <c r="B15" s="572"/>
      <c r="C15" s="357" t="s">
        <v>10</v>
      </c>
      <c r="D15" s="345">
        <v>0</v>
      </c>
      <c r="E15" s="345" t="s">
        <v>120</v>
      </c>
      <c r="F15" s="345" t="s">
        <v>120</v>
      </c>
      <c r="G15" s="219" t="s">
        <v>120</v>
      </c>
      <c r="H15" s="216">
        <v>6</v>
      </c>
    </row>
    <row r="16" spans="1:14" ht="16.5" customHeight="1" thickBot="1" x14ac:dyDescent="0.25">
      <c r="A16" s="569"/>
      <c r="B16" s="572"/>
      <c r="C16" s="358" t="s">
        <v>15</v>
      </c>
      <c r="D16" s="347" t="s">
        <v>120</v>
      </c>
      <c r="E16" s="347">
        <v>5</v>
      </c>
      <c r="F16" s="348" t="s">
        <v>120</v>
      </c>
      <c r="G16" s="349" t="s">
        <v>120</v>
      </c>
      <c r="H16" s="346">
        <v>13</v>
      </c>
    </row>
    <row r="17" spans="1:14" ht="16.5" customHeight="1" thickBot="1" x14ac:dyDescent="0.25">
      <c r="A17" s="569"/>
      <c r="B17" s="573"/>
      <c r="C17" s="359" t="s">
        <v>143</v>
      </c>
      <c r="D17" s="222" t="s">
        <v>120</v>
      </c>
      <c r="E17" s="222">
        <v>13</v>
      </c>
      <c r="F17" s="223">
        <v>5</v>
      </c>
      <c r="G17" s="224" t="s">
        <v>120</v>
      </c>
      <c r="H17" s="221">
        <v>25</v>
      </c>
    </row>
    <row r="18" spans="1:14" ht="16.5" customHeight="1" x14ac:dyDescent="0.2">
      <c r="A18" s="569"/>
      <c r="B18" s="571" t="s">
        <v>139</v>
      </c>
      <c r="C18" s="355" t="s">
        <v>4</v>
      </c>
      <c r="D18" s="364">
        <v>0</v>
      </c>
      <c r="E18" s="364">
        <v>0.5</v>
      </c>
      <c r="F18" s="364">
        <v>0</v>
      </c>
      <c r="G18" s="364">
        <v>1</v>
      </c>
      <c r="H18" s="365">
        <v>0.5</v>
      </c>
    </row>
    <row r="19" spans="1:14" ht="16.5" customHeight="1" x14ac:dyDescent="0.2">
      <c r="A19" s="569"/>
      <c r="B19" s="572"/>
      <c r="C19" s="356" t="s">
        <v>8</v>
      </c>
      <c r="D19" s="366">
        <v>0.5</v>
      </c>
      <c r="E19" s="366">
        <v>0.5</v>
      </c>
      <c r="F19" s="366">
        <v>0</v>
      </c>
      <c r="G19" s="367">
        <v>0</v>
      </c>
      <c r="H19" s="368">
        <v>0.36363636363636365</v>
      </c>
    </row>
    <row r="20" spans="1:14" ht="16.5" customHeight="1" x14ac:dyDescent="0.2">
      <c r="A20" s="569"/>
      <c r="B20" s="572"/>
      <c r="C20" s="357" t="s">
        <v>10</v>
      </c>
      <c r="D20" s="366">
        <v>0</v>
      </c>
      <c r="E20" s="366">
        <v>1</v>
      </c>
      <c r="F20" s="366">
        <v>1</v>
      </c>
      <c r="G20" s="367">
        <v>1</v>
      </c>
      <c r="H20" s="368">
        <v>1</v>
      </c>
    </row>
    <row r="21" spans="1:14" ht="16.5" customHeight="1" thickBot="1" x14ac:dyDescent="0.25">
      <c r="A21" s="569"/>
      <c r="B21" s="572"/>
      <c r="C21" s="358" t="s">
        <v>15</v>
      </c>
      <c r="D21" s="369">
        <v>0.75</v>
      </c>
      <c r="E21" s="369">
        <v>0.41666666666666669</v>
      </c>
      <c r="F21" s="369">
        <v>0.8</v>
      </c>
      <c r="G21" s="370">
        <v>0.5</v>
      </c>
      <c r="H21" s="371">
        <v>0.56521739130434778</v>
      </c>
    </row>
    <row r="22" spans="1:14" ht="16.5" customHeight="1" thickBot="1" x14ac:dyDescent="0.25">
      <c r="A22" s="570"/>
      <c r="B22" s="573"/>
      <c r="C22" s="359" t="s">
        <v>3</v>
      </c>
      <c r="D22" s="372">
        <v>0.66666666666666663</v>
      </c>
      <c r="E22" s="372">
        <v>0.54166666666666663</v>
      </c>
      <c r="F22" s="373">
        <v>0.625</v>
      </c>
      <c r="G22" s="374">
        <v>0.5</v>
      </c>
      <c r="H22" s="375">
        <v>0.56818181818181823</v>
      </c>
    </row>
    <row r="23" spans="1:14" ht="50.25" hidden="1" customHeight="1" x14ac:dyDescent="0.2">
      <c r="A23" s="239"/>
      <c r="B23" s="240" t="s">
        <v>35</v>
      </c>
      <c r="C23" s="360"/>
      <c r="D23" s="241"/>
      <c r="E23" s="242"/>
      <c r="F23" s="242"/>
      <c r="G23" s="243"/>
      <c r="H23" s="244"/>
      <c r="I23" s="318"/>
      <c r="J23" s="242"/>
      <c r="K23" s="242"/>
      <c r="L23" s="242"/>
      <c r="M23" s="243"/>
      <c r="N23" s="244"/>
    </row>
    <row r="24" spans="1:14" ht="51" hidden="1" customHeight="1" thickBot="1" x14ac:dyDescent="0.25">
      <c r="A24" s="239"/>
      <c r="B24" s="245" t="s">
        <v>44</v>
      </c>
      <c r="C24" s="361"/>
      <c r="D24" s="246"/>
      <c r="E24" s="247"/>
      <c r="F24" s="247"/>
      <c r="G24" s="248"/>
      <c r="H24" s="249"/>
      <c r="I24" s="317"/>
      <c r="J24" s="247"/>
      <c r="K24" s="247"/>
      <c r="L24" s="247"/>
      <c r="M24" s="248"/>
      <c r="N24" s="249"/>
    </row>
    <row r="25" spans="1:14" hidden="1" x14ac:dyDescent="0.2">
      <c r="A25" s="239"/>
    </row>
    <row r="26" spans="1:14" hidden="1" x14ac:dyDescent="0.2">
      <c r="A26" s="239"/>
      <c r="B26" s="250" t="s">
        <v>81</v>
      </c>
      <c r="C26" s="362"/>
    </row>
    <row r="27" spans="1:14" hidden="1" x14ac:dyDescent="0.2">
      <c r="A27" s="239"/>
    </row>
    <row r="28" spans="1:14" hidden="1" x14ac:dyDescent="0.2">
      <c r="A28" s="239"/>
    </row>
    <row r="29" spans="1:14" hidden="1" x14ac:dyDescent="0.2">
      <c r="A29" s="239"/>
    </row>
    <row r="30" spans="1:14" hidden="1" x14ac:dyDescent="0.2">
      <c r="A30" s="239"/>
    </row>
    <row r="31" spans="1:14" hidden="1" x14ac:dyDescent="0.2">
      <c r="A31" s="239"/>
    </row>
    <row r="32" spans="1:14" hidden="1" x14ac:dyDescent="0.2">
      <c r="A32" s="239"/>
    </row>
    <row r="33" spans="1:14" hidden="1" x14ac:dyDescent="0.2">
      <c r="A33" s="239"/>
    </row>
    <row r="34" spans="1:14" hidden="1" x14ac:dyDescent="0.2">
      <c r="A34" s="239"/>
    </row>
    <row r="35" spans="1:14" hidden="1" x14ac:dyDescent="0.2">
      <c r="A35" s="239"/>
    </row>
    <row r="36" spans="1:14" hidden="1" x14ac:dyDescent="0.2">
      <c r="A36" s="239"/>
    </row>
    <row r="37" spans="1:14" hidden="1" x14ac:dyDescent="0.2">
      <c r="A37" s="239"/>
    </row>
    <row r="38" spans="1:14" x14ac:dyDescent="0.2">
      <c r="A38" s="251"/>
      <c r="B38" s="252"/>
      <c r="C38" s="252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</row>
    <row r="39" spans="1:14" x14ac:dyDescent="0.2">
      <c r="A39" s="254" t="s">
        <v>82</v>
      </c>
      <c r="B39" s="255"/>
      <c r="C39" s="363"/>
      <c r="D39" s="255"/>
      <c r="E39" s="255"/>
      <c r="F39" s="205"/>
      <c r="G39" s="205"/>
      <c r="H39" s="205"/>
      <c r="I39" s="205"/>
      <c r="J39" s="205"/>
      <c r="K39" s="205"/>
      <c r="L39" s="205"/>
      <c r="M39" s="205"/>
      <c r="N39" s="205"/>
    </row>
    <row r="40" spans="1:14" x14ac:dyDescent="0.2">
      <c r="A40" s="251"/>
      <c r="B40" s="252"/>
      <c r="C40" s="252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</row>
    <row r="41" spans="1:14" x14ac:dyDescent="0.2">
      <c r="A41" s="251"/>
      <c r="B41" s="252"/>
      <c r="C41" s="252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</row>
    <row r="42" spans="1:14" x14ac:dyDescent="0.2">
      <c r="A42" s="251"/>
      <c r="B42" s="252"/>
      <c r="C42" s="252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</row>
    <row r="43" spans="1:14" x14ac:dyDescent="0.2">
      <c r="A43" s="251"/>
      <c r="B43" s="252"/>
      <c r="C43" s="252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</row>
    <row r="44" spans="1:14" x14ac:dyDescent="0.2">
      <c r="A44" s="251"/>
      <c r="B44" s="252"/>
      <c r="C44" s="252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</row>
    <row r="45" spans="1:14" x14ac:dyDescent="0.2">
      <c r="A45" s="251"/>
      <c r="B45" s="252"/>
      <c r="C45" s="252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</row>
    <row r="46" spans="1:14" x14ac:dyDescent="0.2">
      <c r="A46" s="251"/>
      <c r="B46" s="252"/>
      <c r="C46" s="252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</row>
    <row r="47" spans="1:14" x14ac:dyDescent="0.2">
      <c r="A47" s="251"/>
      <c r="B47" s="252"/>
      <c r="C47" s="252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</row>
    <row r="48" spans="1:14" x14ac:dyDescent="0.2">
      <c r="A48" s="251"/>
      <c r="B48" s="253"/>
      <c r="C48" s="252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</row>
    <row r="49" spans="1:14" x14ac:dyDescent="0.2">
      <c r="A49" s="251"/>
      <c r="B49" s="256"/>
      <c r="C49" s="252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</row>
    <row r="50" spans="1:14" s="257" customFormat="1" x14ac:dyDescent="0.2">
      <c r="B50" s="256"/>
      <c r="C50" s="256"/>
    </row>
    <row r="51" spans="1:14" x14ac:dyDescent="0.2">
      <c r="A51" s="257"/>
      <c r="B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</row>
    <row r="52" spans="1:14" x14ac:dyDescent="0.2">
      <c r="A52" s="257"/>
      <c r="B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</row>
    <row r="53" spans="1:14" x14ac:dyDescent="0.2">
      <c r="A53" s="257"/>
      <c r="B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</row>
    <row r="54" spans="1:14" x14ac:dyDescent="0.2">
      <c r="A54" s="256"/>
      <c r="B54" s="256"/>
      <c r="C54" s="256"/>
      <c r="D54" s="256"/>
      <c r="E54" s="256"/>
      <c r="F54" s="256"/>
      <c r="G54" s="256"/>
      <c r="H54" s="256"/>
    </row>
    <row r="55" spans="1:14" x14ac:dyDescent="0.2">
      <c r="A55" s="257"/>
      <c r="B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</row>
    <row r="56" spans="1:14" x14ac:dyDescent="0.2">
      <c r="A56" s="258"/>
      <c r="B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</row>
    <row r="57" spans="1:14" x14ac:dyDescent="0.2">
      <c r="A57" s="257"/>
      <c r="B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</row>
    <row r="61" spans="1:14" x14ac:dyDescent="0.2">
      <c r="A61" s="257"/>
      <c r="B61" s="257"/>
      <c r="D61" s="257"/>
      <c r="E61" s="257"/>
      <c r="F61" s="257"/>
      <c r="G61" s="257"/>
      <c r="H61" s="257"/>
    </row>
  </sheetData>
  <mergeCells count="6">
    <mergeCell ref="D1:H1"/>
    <mergeCell ref="A3:A22"/>
    <mergeCell ref="B3:B7"/>
    <mergeCell ref="B8:B12"/>
    <mergeCell ref="B13:B17"/>
    <mergeCell ref="B18:B22"/>
  </mergeCells>
  <printOptions horizontalCentered="1"/>
  <pageMargins left="0" right="0" top="1.8897637795275593" bottom="0.51181102362204722" header="0.35433070866141736" footer="0"/>
  <pageSetup paperSize="9" scale="91" orientation="landscape" r:id="rId1"/>
  <headerFooter alignWithMargins="0">
    <oddHeader>&amp;L&amp;G&amp;C&amp;"Arial,Negrita"&amp;14
PRUEBA DE ACCESO A LA UNIVERSIDAD 
PARA MAYORES DE 45 AÑOS.
UNIVERSIDADES DE CASTILLA Y LEÓN.
 CONVOCATORIA DE 2020.</oddHeader>
    <oddFooter>&amp;LDirección General de Universidades e Investigación&amp;RServicio de Enseñanza Universitaria</oddFooter>
  </headerFooter>
  <colBreaks count="1" manualBreakCount="1">
    <brk id="8" max="38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61"/>
  <sheetViews>
    <sheetView view="pageBreakPreview" zoomScale="60" zoomScaleNormal="100" workbookViewId="0">
      <selection activeCell="J15" sqref="J15"/>
    </sheetView>
  </sheetViews>
  <sheetFormatPr baseColWidth="10" defaultRowHeight="12.75" x14ac:dyDescent="0.2"/>
  <cols>
    <col min="1" max="1" width="8.28515625" style="71" customWidth="1"/>
    <col min="2" max="2" width="13" style="71" customWidth="1"/>
    <col min="3" max="3" width="15.140625" style="71" customWidth="1"/>
    <col min="4" max="8" width="10.7109375" style="71" customWidth="1"/>
    <col min="9" max="9" width="10" style="71" customWidth="1"/>
    <col min="10" max="10" width="9.7109375" style="71" customWidth="1"/>
    <col min="11" max="11" width="12.140625" style="71" customWidth="1"/>
    <col min="12" max="12" width="8.28515625" style="71" customWidth="1"/>
    <col min="13" max="13" width="8" style="71" bestFit="1" customWidth="1"/>
    <col min="14" max="14" width="7" style="71" customWidth="1"/>
    <col min="15" max="16384" width="11.42578125" style="71"/>
  </cols>
  <sheetData>
    <row r="1" spans="1:14" s="262" customFormat="1" ht="28.5" customHeight="1" thickBot="1" x14ac:dyDescent="0.3">
      <c r="A1" s="260"/>
      <c r="B1" s="261"/>
      <c r="C1" s="261"/>
      <c r="D1" s="587" t="s">
        <v>106</v>
      </c>
      <c r="E1" s="587"/>
      <c r="F1" s="587"/>
      <c r="G1" s="587"/>
      <c r="H1" s="587"/>
      <c r="I1" s="260"/>
      <c r="J1" s="260"/>
      <c r="K1" s="260"/>
      <c r="L1" s="260"/>
      <c r="M1" s="260"/>
      <c r="N1" s="260"/>
    </row>
    <row r="2" spans="1:14" ht="44.25" customHeight="1" thickBot="1" x14ac:dyDescent="0.25">
      <c r="A2" s="263"/>
      <c r="B2" s="264"/>
      <c r="C2" s="265"/>
      <c r="D2" s="322">
        <v>45</v>
      </c>
      <c r="E2" s="321" t="s">
        <v>101</v>
      </c>
      <c r="F2" s="321" t="s">
        <v>100</v>
      </c>
      <c r="G2" s="320" t="s">
        <v>99</v>
      </c>
      <c r="H2" s="319" t="s">
        <v>3</v>
      </c>
    </row>
    <row r="3" spans="1:14" x14ac:dyDescent="0.2">
      <c r="A3" s="524" t="s">
        <v>36</v>
      </c>
      <c r="B3" s="588" t="s">
        <v>75</v>
      </c>
      <c r="C3" s="442" t="s">
        <v>4</v>
      </c>
      <c r="D3" s="455">
        <v>0</v>
      </c>
      <c r="E3" s="455">
        <v>0</v>
      </c>
      <c r="F3" s="455" t="s">
        <v>120</v>
      </c>
      <c r="G3" s="455">
        <v>0</v>
      </c>
      <c r="H3" s="455" t="s">
        <v>120</v>
      </c>
    </row>
    <row r="4" spans="1:14" x14ac:dyDescent="0.2">
      <c r="A4" s="525"/>
      <c r="B4" s="589"/>
      <c r="C4" s="444" t="s">
        <v>8</v>
      </c>
      <c r="D4" s="456" t="s">
        <v>120</v>
      </c>
      <c r="E4" s="456" t="s">
        <v>120</v>
      </c>
      <c r="F4" s="456">
        <v>0</v>
      </c>
      <c r="G4" s="456" t="s">
        <v>120</v>
      </c>
      <c r="H4" s="456" t="s">
        <v>120</v>
      </c>
    </row>
    <row r="5" spans="1:14" x14ac:dyDescent="0.2">
      <c r="A5" s="525"/>
      <c r="B5" s="589"/>
      <c r="C5" s="444" t="s">
        <v>10</v>
      </c>
      <c r="D5" s="456">
        <v>0</v>
      </c>
      <c r="E5" s="456">
        <v>0</v>
      </c>
      <c r="F5" s="456">
        <v>0</v>
      </c>
      <c r="G5" s="456" t="s">
        <v>120</v>
      </c>
      <c r="H5" s="456" t="s">
        <v>120</v>
      </c>
    </row>
    <row r="6" spans="1:14" x14ac:dyDescent="0.2">
      <c r="A6" s="525"/>
      <c r="B6" s="589"/>
      <c r="C6" s="444" t="s">
        <v>15</v>
      </c>
      <c r="D6" s="456" t="s">
        <v>120</v>
      </c>
      <c r="E6" s="456">
        <v>7</v>
      </c>
      <c r="F6" s="456">
        <v>0</v>
      </c>
      <c r="G6" s="456" t="s">
        <v>120</v>
      </c>
      <c r="H6" s="457">
        <v>9</v>
      </c>
    </row>
    <row r="7" spans="1:14" ht="13.5" thickBot="1" x14ac:dyDescent="0.25">
      <c r="A7" s="525"/>
      <c r="B7" s="590"/>
      <c r="C7" s="459" t="s">
        <v>76</v>
      </c>
      <c r="D7" s="460" t="s">
        <v>120</v>
      </c>
      <c r="E7" s="461">
        <v>8</v>
      </c>
      <c r="F7" s="460" t="s">
        <v>120</v>
      </c>
      <c r="G7" s="460" t="s">
        <v>120</v>
      </c>
      <c r="H7" s="461">
        <v>14</v>
      </c>
    </row>
    <row r="8" spans="1:14" x14ac:dyDescent="0.2">
      <c r="A8" s="525"/>
      <c r="B8" s="588" t="s">
        <v>37</v>
      </c>
      <c r="C8" s="444" t="s">
        <v>4</v>
      </c>
      <c r="D8" s="456">
        <v>0</v>
      </c>
      <c r="E8" s="456">
        <v>0</v>
      </c>
      <c r="F8" s="456" t="s">
        <v>120</v>
      </c>
      <c r="G8" s="456">
        <v>0</v>
      </c>
      <c r="H8" s="456" t="s">
        <v>120</v>
      </c>
    </row>
    <row r="9" spans="1:14" x14ac:dyDescent="0.2">
      <c r="A9" s="525"/>
      <c r="B9" s="589"/>
      <c r="C9" s="444" t="s">
        <v>8</v>
      </c>
      <c r="D9" s="456" t="s">
        <v>120</v>
      </c>
      <c r="E9" s="456" t="s">
        <v>120</v>
      </c>
      <c r="F9" s="456">
        <v>0</v>
      </c>
      <c r="G9" s="456" t="s">
        <v>120</v>
      </c>
      <c r="H9" s="456" t="s">
        <v>120</v>
      </c>
    </row>
    <row r="10" spans="1:14" x14ac:dyDescent="0.2">
      <c r="A10" s="525"/>
      <c r="B10" s="589"/>
      <c r="C10" s="444" t="s">
        <v>10</v>
      </c>
      <c r="D10" s="456">
        <v>0</v>
      </c>
      <c r="E10" s="456">
        <v>0</v>
      </c>
      <c r="F10" s="456">
        <v>0</v>
      </c>
      <c r="G10" s="456" t="s">
        <v>120</v>
      </c>
      <c r="H10" s="456" t="s">
        <v>120</v>
      </c>
    </row>
    <row r="11" spans="1:14" x14ac:dyDescent="0.2">
      <c r="A11" s="525"/>
      <c r="B11" s="589"/>
      <c r="C11" s="444" t="s">
        <v>15</v>
      </c>
      <c r="D11" s="456" t="s">
        <v>120</v>
      </c>
      <c r="E11" s="456">
        <v>7</v>
      </c>
      <c r="F11" s="456">
        <v>0</v>
      </c>
      <c r="G11" s="456" t="s">
        <v>120</v>
      </c>
      <c r="H11" s="457">
        <v>9</v>
      </c>
    </row>
    <row r="12" spans="1:14" ht="13.5" thickBot="1" x14ac:dyDescent="0.25">
      <c r="A12" s="525"/>
      <c r="B12" s="590"/>
      <c r="C12" s="459" t="s">
        <v>108</v>
      </c>
      <c r="D12" s="460" t="s">
        <v>120</v>
      </c>
      <c r="E12" s="461">
        <v>8</v>
      </c>
      <c r="F12" s="460" t="s">
        <v>120</v>
      </c>
      <c r="G12" s="460" t="s">
        <v>120</v>
      </c>
      <c r="H12" s="461">
        <v>14</v>
      </c>
    </row>
    <row r="13" spans="1:14" x14ac:dyDescent="0.2">
      <c r="A13" s="525"/>
      <c r="B13" s="588" t="s">
        <v>78</v>
      </c>
      <c r="C13" s="444" t="s">
        <v>4</v>
      </c>
      <c r="D13" s="456">
        <v>0</v>
      </c>
      <c r="E13" s="456">
        <v>0</v>
      </c>
      <c r="F13" s="456">
        <v>0</v>
      </c>
      <c r="G13" s="456">
        <v>0</v>
      </c>
      <c r="H13" s="457">
        <v>0</v>
      </c>
    </row>
    <row r="14" spans="1:14" x14ac:dyDescent="0.2">
      <c r="A14" s="525"/>
      <c r="B14" s="589"/>
      <c r="C14" s="444" t="s">
        <v>8</v>
      </c>
      <c r="D14" s="456" t="s">
        <v>120</v>
      </c>
      <c r="E14" s="456">
        <v>0</v>
      </c>
      <c r="F14" s="456">
        <v>0</v>
      </c>
      <c r="G14" s="456">
        <v>0</v>
      </c>
      <c r="H14" s="456" t="s">
        <v>120</v>
      </c>
    </row>
    <row r="15" spans="1:14" x14ac:dyDescent="0.2">
      <c r="A15" s="525"/>
      <c r="B15" s="589"/>
      <c r="C15" s="444" t="s">
        <v>10</v>
      </c>
      <c r="D15" s="456">
        <v>0</v>
      </c>
      <c r="E15" s="456">
        <v>0</v>
      </c>
      <c r="F15" s="456">
        <v>0</v>
      </c>
      <c r="G15" s="456" t="s">
        <v>120</v>
      </c>
      <c r="H15" s="456" t="s">
        <v>120</v>
      </c>
    </row>
    <row r="16" spans="1:14" x14ac:dyDescent="0.2">
      <c r="A16" s="525"/>
      <c r="B16" s="589"/>
      <c r="C16" s="444" t="s">
        <v>15</v>
      </c>
      <c r="D16" s="456">
        <v>0</v>
      </c>
      <c r="E16" s="456" t="s">
        <v>120</v>
      </c>
      <c r="F16" s="456">
        <v>0</v>
      </c>
      <c r="G16" s="456">
        <v>0</v>
      </c>
      <c r="H16" s="456" t="s">
        <v>120</v>
      </c>
      <c r="I16" s="264"/>
      <c r="J16" s="264"/>
      <c r="K16" s="264"/>
      <c r="L16" s="264"/>
      <c r="M16" s="264"/>
      <c r="N16" s="264"/>
    </row>
    <row r="17" spans="1:14" ht="13.5" thickBot="1" x14ac:dyDescent="0.25">
      <c r="A17" s="525"/>
      <c r="B17" s="590"/>
      <c r="C17" s="459" t="s">
        <v>90</v>
      </c>
      <c r="D17" s="460" t="s">
        <v>120</v>
      </c>
      <c r="E17" s="461" t="s">
        <v>120</v>
      </c>
      <c r="F17" s="460">
        <v>0</v>
      </c>
      <c r="G17" s="460" t="s">
        <v>120</v>
      </c>
      <c r="H17" s="461">
        <v>6</v>
      </c>
      <c r="I17" s="264"/>
      <c r="J17" s="264"/>
      <c r="K17" s="264"/>
      <c r="L17" s="264"/>
      <c r="M17" s="264"/>
      <c r="N17" s="264"/>
    </row>
    <row r="18" spans="1:14" x14ac:dyDescent="0.2">
      <c r="A18" s="525"/>
      <c r="B18" s="589" t="s">
        <v>80</v>
      </c>
      <c r="C18" s="444" t="s">
        <v>4</v>
      </c>
      <c r="D18" s="453">
        <v>0</v>
      </c>
      <c r="E18" s="453">
        <v>0</v>
      </c>
      <c r="F18" s="453">
        <v>0</v>
      </c>
      <c r="G18" s="453">
        <v>0</v>
      </c>
      <c r="H18" s="453">
        <v>0</v>
      </c>
      <c r="I18" s="264"/>
      <c r="J18" s="264"/>
      <c r="K18" s="264"/>
      <c r="L18" s="264"/>
      <c r="M18" s="264"/>
      <c r="N18" s="264"/>
    </row>
    <row r="19" spans="1:14" x14ac:dyDescent="0.2">
      <c r="A19" s="525"/>
      <c r="B19" s="589"/>
      <c r="C19" s="444" t="s">
        <v>8</v>
      </c>
      <c r="D19" s="453">
        <v>1</v>
      </c>
      <c r="E19" s="453">
        <v>0</v>
      </c>
      <c r="F19" s="453">
        <v>0</v>
      </c>
      <c r="G19" s="453">
        <v>0</v>
      </c>
      <c r="H19" s="453">
        <v>0.33333333333333331</v>
      </c>
      <c r="I19" s="264"/>
      <c r="J19" s="264"/>
      <c r="K19" s="264"/>
      <c r="L19" s="264"/>
      <c r="M19" s="264"/>
      <c r="N19" s="264"/>
    </row>
    <row r="20" spans="1:14" x14ac:dyDescent="0.2">
      <c r="A20" s="525"/>
      <c r="B20" s="589"/>
      <c r="C20" s="444" t="s">
        <v>10</v>
      </c>
      <c r="D20" s="453">
        <v>0</v>
      </c>
      <c r="E20" s="453">
        <v>0</v>
      </c>
      <c r="F20" s="453">
        <v>0</v>
      </c>
      <c r="G20" s="453">
        <v>1</v>
      </c>
      <c r="H20" s="453">
        <v>1</v>
      </c>
      <c r="I20" s="264"/>
      <c r="J20" s="264"/>
      <c r="K20" s="264"/>
      <c r="L20" s="264"/>
      <c r="M20" s="264"/>
      <c r="N20" s="264"/>
    </row>
    <row r="21" spans="1:14" x14ac:dyDescent="0.2">
      <c r="A21" s="525"/>
      <c r="B21" s="589"/>
      <c r="C21" s="444" t="s">
        <v>15</v>
      </c>
      <c r="D21" s="453">
        <v>0</v>
      </c>
      <c r="E21" s="453">
        <v>0.5714285714285714</v>
      </c>
      <c r="F21" s="453">
        <v>0</v>
      </c>
      <c r="G21" s="453">
        <v>0</v>
      </c>
      <c r="H21" s="453">
        <v>0.44444444444444442</v>
      </c>
      <c r="I21" s="264"/>
      <c r="J21" s="264"/>
      <c r="K21" s="264"/>
      <c r="L21" s="264"/>
      <c r="M21" s="264"/>
      <c r="N21" s="264"/>
    </row>
    <row r="22" spans="1:14" ht="13.5" thickBot="1" x14ac:dyDescent="0.25">
      <c r="A22" s="526"/>
      <c r="B22" s="590"/>
      <c r="C22" s="447" t="s">
        <v>3</v>
      </c>
      <c r="D22" s="458">
        <v>0.5</v>
      </c>
      <c r="E22" s="458">
        <v>0.5</v>
      </c>
      <c r="F22" s="458">
        <v>0</v>
      </c>
      <c r="G22" s="458">
        <v>0.33333333333333331</v>
      </c>
      <c r="H22" s="458">
        <v>0.42857142857142855</v>
      </c>
      <c r="I22" s="264"/>
      <c r="J22" s="264"/>
      <c r="K22" s="264"/>
      <c r="L22" s="264"/>
      <c r="M22" s="264"/>
      <c r="N22" s="264"/>
    </row>
    <row r="23" spans="1:14" ht="50.25" hidden="1" customHeight="1" x14ac:dyDescent="0.2">
      <c r="A23" s="281"/>
      <c r="B23" s="282" t="s">
        <v>35</v>
      </c>
      <c r="C23" s="282"/>
      <c r="D23" s="283"/>
      <c r="E23" s="284"/>
      <c r="F23" s="284"/>
      <c r="G23" s="285"/>
      <c r="H23" s="286"/>
      <c r="I23" s="264"/>
      <c r="J23" s="264"/>
      <c r="K23" s="264"/>
      <c r="L23" s="264"/>
      <c r="M23" s="264"/>
      <c r="N23" s="264"/>
    </row>
    <row r="24" spans="1:14" ht="51" hidden="1" customHeight="1" thickBot="1" x14ac:dyDescent="0.25">
      <c r="A24" s="281"/>
      <c r="B24" s="287" t="s">
        <v>44</v>
      </c>
      <c r="C24" s="287"/>
      <c r="D24" s="288"/>
      <c r="E24" s="289"/>
      <c r="F24" s="289"/>
      <c r="G24" s="290"/>
      <c r="H24" s="291"/>
      <c r="I24" s="264"/>
      <c r="J24" s="264"/>
      <c r="K24" s="264"/>
      <c r="L24" s="264"/>
      <c r="M24" s="264"/>
      <c r="N24" s="264"/>
    </row>
    <row r="25" spans="1:14" hidden="1" x14ac:dyDescent="0.2">
      <c r="A25" s="281"/>
      <c r="I25" s="264"/>
      <c r="J25" s="264"/>
      <c r="K25" s="264"/>
      <c r="L25" s="264"/>
      <c r="M25" s="264"/>
      <c r="N25" s="264"/>
    </row>
    <row r="26" spans="1:14" hidden="1" x14ac:dyDescent="0.2">
      <c r="A26" s="281"/>
      <c r="B26" s="292" t="s">
        <v>81</v>
      </c>
      <c r="C26" s="292"/>
      <c r="I26" s="264"/>
      <c r="J26" s="264"/>
      <c r="K26" s="264"/>
      <c r="L26" s="264"/>
      <c r="M26" s="264"/>
      <c r="N26" s="264"/>
    </row>
    <row r="27" spans="1:14" hidden="1" x14ac:dyDescent="0.2">
      <c r="A27" s="281"/>
      <c r="I27" s="264"/>
      <c r="J27" s="264"/>
      <c r="K27" s="264"/>
      <c r="L27" s="264"/>
      <c r="M27" s="264"/>
      <c r="N27" s="264"/>
    </row>
    <row r="28" spans="1:14" hidden="1" x14ac:dyDescent="0.2">
      <c r="A28" s="281"/>
      <c r="I28" s="299"/>
      <c r="J28" s="299"/>
      <c r="K28" s="299"/>
      <c r="L28" s="299"/>
      <c r="M28" s="299"/>
      <c r="N28" s="299"/>
    </row>
    <row r="29" spans="1:14" hidden="1" x14ac:dyDescent="0.2">
      <c r="A29" s="281"/>
      <c r="I29" s="299"/>
      <c r="J29" s="299"/>
      <c r="K29" s="299"/>
      <c r="L29" s="299"/>
      <c r="M29" s="299"/>
      <c r="N29" s="299"/>
    </row>
    <row r="30" spans="1:14" hidden="1" x14ac:dyDescent="0.2">
      <c r="A30" s="281"/>
      <c r="I30" s="299"/>
      <c r="J30" s="299"/>
      <c r="K30" s="299"/>
      <c r="L30" s="299"/>
      <c r="M30" s="299"/>
      <c r="N30" s="299"/>
    </row>
    <row r="31" spans="1:14" hidden="1" x14ac:dyDescent="0.2">
      <c r="A31" s="281"/>
      <c r="I31" s="299"/>
      <c r="J31" s="299"/>
      <c r="K31" s="299"/>
      <c r="L31" s="299"/>
      <c r="M31" s="299"/>
      <c r="N31" s="299"/>
    </row>
    <row r="32" spans="1:14" hidden="1" x14ac:dyDescent="0.2">
      <c r="A32" s="281"/>
    </row>
    <row r="33" spans="1:14" hidden="1" x14ac:dyDescent="0.2">
      <c r="A33" s="281"/>
      <c r="I33" s="299"/>
      <c r="J33" s="299"/>
      <c r="K33" s="299"/>
      <c r="L33" s="299"/>
      <c r="M33" s="299"/>
      <c r="N33" s="299"/>
    </row>
    <row r="34" spans="1:14" hidden="1" x14ac:dyDescent="0.2">
      <c r="A34" s="281"/>
      <c r="I34" s="300"/>
      <c r="J34" s="300"/>
      <c r="K34" s="300"/>
      <c r="L34" s="300"/>
      <c r="M34" s="300"/>
      <c r="N34" s="300"/>
    </row>
    <row r="35" spans="1:14" hidden="1" x14ac:dyDescent="0.2">
      <c r="A35" s="281"/>
      <c r="I35" s="299"/>
      <c r="J35" s="299"/>
      <c r="K35" s="299"/>
      <c r="L35" s="299"/>
      <c r="M35" s="299"/>
      <c r="N35" s="299"/>
    </row>
    <row r="36" spans="1:14" hidden="1" x14ac:dyDescent="0.2">
      <c r="A36" s="281"/>
    </row>
    <row r="37" spans="1:14" hidden="1" x14ac:dyDescent="0.2">
      <c r="A37" s="281"/>
    </row>
    <row r="38" spans="1:14" x14ac:dyDescent="0.2">
      <c r="A38" s="293"/>
      <c r="B38" s="294"/>
      <c r="C38" s="295"/>
      <c r="D38" s="264"/>
      <c r="E38" s="264"/>
      <c r="F38" s="264"/>
      <c r="G38" s="264"/>
      <c r="H38" s="264"/>
    </row>
    <row r="39" spans="1:14" x14ac:dyDescent="0.2">
      <c r="A39" s="296" t="s">
        <v>82</v>
      </c>
      <c r="B39" s="297"/>
      <c r="C39" s="297"/>
      <c r="D39" s="297"/>
      <c r="E39" s="297"/>
      <c r="F39" s="264"/>
      <c r="G39" s="264"/>
      <c r="H39" s="264"/>
    </row>
    <row r="40" spans="1:14" x14ac:dyDescent="0.2">
      <c r="A40" s="293"/>
      <c r="B40" s="294"/>
      <c r="C40" s="295"/>
      <c r="D40" s="264"/>
      <c r="E40" s="264"/>
      <c r="F40" s="264"/>
      <c r="G40" s="264"/>
      <c r="H40" s="264"/>
    </row>
    <row r="41" spans="1:14" x14ac:dyDescent="0.2">
      <c r="A41" s="293"/>
      <c r="B41" s="294"/>
      <c r="C41" s="295"/>
      <c r="D41" s="264"/>
      <c r="E41" s="264"/>
      <c r="F41" s="264"/>
      <c r="G41" s="264"/>
      <c r="H41" s="264"/>
    </row>
    <row r="42" spans="1:14" x14ac:dyDescent="0.2">
      <c r="A42" s="293"/>
      <c r="B42" s="294"/>
      <c r="C42" s="295"/>
      <c r="D42" s="264"/>
      <c r="E42" s="264"/>
      <c r="F42" s="264"/>
      <c r="G42" s="264"/>
      <c r="H42" s="264"/>
    </row>
    <row r="43" spans="1:14" x14ac:dyDescent="0.2">
      <c r="A43" s="293"/>
      <c r="B43" s="294"/>
      <c r="C43" s="295"/>
      <c r="D43" s="264"/>
      <c r="E43" s="264"/>
      <c r="F43" s="264"/>
      <c r="G43" s="264"/>
      <c r="H43" s="264"/>
    </row>
    <row r="44" spans="1:14" x14ac:dyDescent="0.2">
      <c r="A44" s="293"/>
      <c r="B44" s="294"/>
      <c r="C44" s="295"/>
      <c r="D44" s="264"/>
      <c r="E44" s="264"/>
      <c r="F44" s="264"/>
      <c r="G44" s="264"/>
      <c r="H44" s="264"/>
    </row>
    <row r="45" spans="1:14" x14ac:dyDescent="0.2">
      <c r="A45" s="293"/>
      <c r="B45" s="294"/>
      <c r="C45" s="295"/>
      <c r="D45" s="264"/>
      <c r="E45" s="264"/>
      <c r="F45" s="264"/>
      <c r="G45" s="264"/>
      <c r="H45" s="264"/>
    </row>
    <row r="46" spans="1:14" x14ac:dyDescent="0.2">
      <c r="A46" s="293"/>
      <c r="B46" s="294"/>
      <c r="C46" s="295"/>
      <c r="D46" s="264"/>
      <c r="E46" s="264"/>
      <c r="F46" s="264"/>
      <c r="G46" s="264"/>
      <c r="H46" s="264"/>
    </row>
    <row r="47" spans="1:14" x14ac:dyDescent="0.2">
      <c r="A47" s="293"/>
      <c r="B47" s="294"/>
      <c r="C47" s="295"/>
      <c r="D47" s="264"/>
      <c r="E47" s="264"/>
      <c r="F47" s="264"/>
      <c r="G47" s="264"/>
      <c r="H47" s="264"/>
    </row>
    <row r="48" spans="1:14" x14ac:dyDescent="0.2">
      <c r="A48" s="293"/>
      <c r="B48" s="295"/>
      <c r="C48" s="295"/>
      <c r="D48" s="264"/>
      <c r="E48" s="264"/>
      <c r="F48" s="264"/>
      <c r="G48" s="264"/>
      <c r="H48" s="264"/>
    </row>
    <row r="49" spans="1:14" x14ac:dyDescent="0.2">
      <c r="A49" s="293"/>
      <c r="B49" s="298"/>
      <c r="C49" s="295"/>
      <c r="D49" s="264"/>
      <c r="E49" s="264"/>
      <c r="F49" s="264"/>
      <c r="G49" s="264"/>
      <c r="H49" s="264"/>
    </row>
    <row r="50" spans="1:14" s="299" customFormat="1" x14ac:dyDescent="0.2">
      <c r="B50" s="298"/>
      <c r="C50" s="298"/>
      <c r="I50" s="71"/>
      <c r="J50" s="71"/>
      <c r="K50" s="71"/>
      <c r="L50" s="71"/>
      <c r="M50" s="71"/>
      <c r="N50" s="71"/>
    </row>
    <row r="51" spans="1:14" x14ac:dyDescent="0.2">
      <c r="A51" s="299"/>
      <c r="B51" s="299"/>
      <c r="C51" s="299"/>
      <c r="D51" s="299"/>
      <c r="E51" s="299"/>
      <c r="F51" s="299"/>
      <c r="G51" s="299"/>
      <c r="H51" s="299"/>
    </row>
    <row r="52" spans="1:14" x14ac:dyDescent="0.2">
      <c r="A52" s="299"/>
      <c r="B52" s="299"/>
      <c r="C52" s="299"/>
      <c r="D52" s="299"/>
      <c r="E52" s="299"/>
      <c r="F52" s="299"/>
      <c r="G52" s="299"/>
      <c r="H52" s="299"/>
    </row>
    <row r="53" spans="1:14" x14ac:dyDescent="0.2">
      <c r="A53" s="299"/>
      <c r="B53" s="299"/>
      <c r="C53" s="299"/>
      <c r="D53" s="299"/>
      <c r="E53" s="299"/>
      <c r="F53" s="299"/>
      <c r="G53" s="299"/>
      <c r="H53" s="299"/>
    </row>
    <row r="54" spans="1:14" x14ac:dyDescent="0.2">
      <c r="A54" s="298"/>
      <c r="B54" s="298"/>
      <c r="C54" s="298"/>
      <c r="D54" s="298"/>
      <c r="E54" s="298"/>
      <c r="F54" s="298"/>
      <c r="G54" s="298"/>
      <c r="H54" s="298"/>
    </row>
    <row r="55" spans="1:14" x14ac:dyDescent="0.2">
      <c r="A55" s="299"/>
      <c r="B55" s="299"/>
      <c r="C55" s="299"/>
      <c r="D55" s="299"/>
      <c r="E55" s="299"/>
      <c r="F55" s="299"/>
      <c r="G55" s="299"/>
      <c r="H55" s="299"/>
    </row>
    <row r="56" spans="1:14" x14ac:dyDescent="0.2">
      <c r="A56" s="300"/>
      <c r="B56" s="300"/>
      <c r="C56" s="300"/>
      <c r="D56" s="300"/>
      <c r="E56" s="300"/>
      <c r="F56" s="300"/>
      <c r="G56" s="300"/>
      <c r="H56" s="300"/>
    </row>
    <row r="57" spans="1:14" x14ac:dyDescent="0.2">
      <c r="A57" s="299"/>
      <c r="B57" s="299"/>
      <c r="C57" s="299"/>
      <c r="D57" s="299"/>
      <c r="E57" s="299"/>
      <c r="F57" s="299"/>
      <c r="G57" s="299"/>
      <c r="H57" s="299"/>
    </row>
    <row r="61" spans="1:14" x14ac:dyDescent="0.2">
      <c r="A61" s="299"/>
      <c r="B61" s="299"/>
      <c r="C61" s="299"/>
      <c r="D61" s="299"/>
      <c r="E61" s="299"/>
      <c r="F61" s="299"/>
      <c r="G61" s="299"/>
      <c r="H61" s="299"/>
    </row>
  </sheetData>
  <mergeCells count="6">
    <mergeCell ref="D1:H1"/>
    <mergeCell ref="A3:A22"/>
    <mergeCell ref="B3:B7"/>
    <mergeCell ref="B8:B12"/>
    <mergeCell ref="B13:B17"/>
    <mergeCell ref="B18:B22"/>
  </mergeCells>
  <printOptions horizontalCentered="1"/>
  <pageMargins left="0" right="0" top="2.13" bottom="0.59055118110236227" header="0.59055118110236227" footer="0"/>
  <pageSetup paperSize="9" scale="87" orientation="landscape" r:id="rId1"/>
  <headerFooter alignWithMargins="0">
    <oddHeader>&amp;L&amp;G&amp;C&amp;"Arial,Negrita"&amp;14
PRUEBA DE ACCESO A LA UNIVERSIDAD 
PARA MAYORES DE 45 AÑOS.
UNIVERSIDADES DE CASTILLA Y LEÓN. 
CONVOCATORIA DE 2020.</oddHeader>
    <oddFooter>&amp;LDirección General de Universidades e Investigación&amp;RServicio de Enseñanza Universitaria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59"/>
  <sheetViews>
    <sheetView view="pageBreakPreview" zoomScale="60" zoomScaleNormal="100" workbookViewId="0">
      <selection activeCell="J10" sqref="J10"/>
    </sheetView>
  </sheetViews>
  <sheetFormatPr baseColWidth="10" defaultRowHeight="12.75" x14ac:dyDescent="0.2"/>
  <cols>
    <col min="1" max="1" width="8.28515625" style="71" customWidth="1"/>
    <col min="2" max="2" width="11" style="71" customWidth="1"/>
    <col min="3" max="3" width="15.140625" style="71" customWidth="1"/>
    <col min="4" max="8" width="12.85546875" style="71" customWidth="1"/>
    <col min="9" max="9" width="10" style="71" customWidth="1"/>
    <col min="10" max="10" width="9.7109375" style="71" customWidth="1"/>
    <col min="11" max="11" width="12.140625" style="71" customWidth="1"/>
    <col min="12" max="12" width="8.28515625" style="71" customWidth="1"/>
    <col min="13" max="13" width="8.42578125" style="71" customWidth="1"/>
    <col min="14" max="14" width="7" style="71" customWidth="1"/>
    <col min="15" max="15" width="7.140625" style="71" customWidth="1"/>
    <col min="16" max="16384" width="11.42578125" style="71"/>
  </cols>
  <sheetData>
    <row r="1" spans="1:14" s="259" customFormat="1" ht="18" x14ac:dyDescent="0.25">
      <c r="A1" s="325"/>
      <c r="B1" s="324"/>
      <c r="C1" s="324"/>
      <c r="I1" s="323"/>
      <c r="J1" s="323"/>
      <c r="K1" s="323"/>
      <c r="L1" s="323"/>
      <c r="M1" s="323"/>
      <c r="N1" s="323"/>
    </row>
    <row r="2" spans="1:14" s="262" customFormat="1" ht="28.5" customHeight="1" thickBot="1" x14ac:dyDescent="0.3">
      <c r="A2" s="260"/>
      <c r="B2" s="261"/>
      <c r="C2" s="261"/>
      <c r="D2" s="587" t="s">
        <v>107</v>
      </c>
      <c r="E2" s="587"/>
      <c r="F2" s="587"/>
      <c r="G2" s="587"/>
      <c r="H2" s="587"/>
      <c r="I2" s="260"/>
      <c r="J2" s="260"/>
      <c r="K2" s="260"/>
      <c r="L2" s="260"/>
      <c r="M2" s="260"/>
      <c r="N2" s="260"/>
    </row>
    <row r="3" spans="1:14" ht="39" customHeight="1" thickBot="1" x14ac:dyDescent="0.25">
      <c r="A3" s="263"/>
      <c r="B3" s="264"/>
      <c r="C3" s="265"/>
      <c r="D3" s="322">
        <v>45</v>
      </c>
      <c r="E3" s="321" t="s">
        <v>101</v>
      </c>
      <c r="F3" s="321" t="s">
        <v>100</v>
      </c>
      <c r="G3" s="320" t="s">
        <v>99</v>
      </c>
      <c r="H3" s="319" t="s">
        <v>3</v>
      </c>
    </row>
    <row r="4" spans="1:14" x14ac:dyDescent="0.2">
      <c r="A4" s="524" t="s">
        <v>35</v>
      </c>
      <c r="B4" s="578" t="s">
        <v>75</v>
      </c>
      <c r="C4" s="442" t="s">
        <v>4</v>
      </c>
      <c r="D4" s="443">
        <v>0</v>
      </c>
      <c r="E4" s="443" t="s">
        <v>120</v>
      </c>
      <c r="F4" s="443">
        <v>0</v>
      </c>
      <c r="G4" s="443" t="s">
        <v>120</v>
      </c>
      <c r="H4" s="443" t="s">
        <v>120</v>
      </c>
    </row>
    <row r="5" spans="1:14" x14ac:dyDescent="0.2">
      <c r="A5" s="525"/>
      <c r="B5" s="579"/>
      <c r="C5" s="444" t="s">
        <v>8</v>
      </c>
      <c r="D5" s="445" t="s">
        <v>120</v>
      </c>
      <c r="E5" s="445">
        <v>6</v>
      </c>
      <c r="F5" s="445" t="s">
        <v>120</v>
      </c>
      <c r="G5" s="445" t="s">
        <v>120</v>
      </c>
      <c r="H5" s="446">
        <v>10</v>
      </c>
    </row>
    <row r="6" spans="1:14" x14ac:dyDescent="0.2">
      <c r="A6" s="525"/>
      <c r="B6" s="579"/>
      <c r="C6" s="444" t="s">
        <v>10</v>
      </c>
      <c r="D6" s="445">
        <v>0</v>
      </c>
      <c r="E6" s="445" t="s">
        <v>120</v>
      </c>
      <c r="F6" s="445" t="s">
        <v>120</v>
      </c>
      <c r="G6" s="445">
        <v>0</v>
      </c>
      <c r="H6" s="446">
        <v>7</v>
      </c>
    </row>
    <row r="7" spans="1:14" ht="13.5" thickBot="1" x14ac:dyDescent="0.25">
      <c r="A7" s="525"/>
      <c r="B7" s="579"/>
      <c r="C7" s="444" t="s">
        <v>15</v>
      </c>
      <c r="D7" s="445" t="s">
        <v>120</v>
      </c>
      <c r="E7" s="445">
        <v>6</v>
      </c>
      <c r="F7" s="445">
        <v>6</v>
      </c>
      <c r="G7" s="445" t="s">
        <v>120</v>
      </c>
      <c r="H7" s="446">
        <v>16</v>
      </c>
    </row>
    <row r="8" spans="1:14" ht="13.5" thickBot="1" x14ac:dyDescent="0.25">
      <c r="A8" s="525"/>
      <c r="B8" s="580"/>
      <c r="C8" s="447" t="s">
        <v>76</v>
      </c>
      <c r="D8" s="448">
        <v>5</v>
      </c>
      <c r="E8" s="448">
        <v>18</v>
      </c>
      <c r="F8" s="448">
        <v>10</v>
      </c>
      <c r="G8" s="448">
        <v>3</v>
      </c>
      <c r="H8" s="448">
        <v>36</v>
      </c>
    </row>
    <row r="9" spans="1:14" x14ac:dyDescent="0.2">
      <c r="A9" s="525"/>
      <c r="B9" s="578" t="s">
        <v>37</v>
      </c>
      <c r="C9" s="449" t="s">
        <v>4</v>
      </c>
      <c r="D9" s="443">
        <v>0</v>
      </c>
      <c r="E9" s="445" t="s">
        <v>120</v>
      </c>
      <c r="F9" s="443">
        <v>0</v>
      </c>
      <c r="G9" s="445" t="s">
        <v>120</v>
      </c>
      <c r="H9" s="445" t="s">
        <v>120</v>
      </c>
    </row>
    <row r="10" spans="1:14" x14ac:dyDescent="0.2">
      <c r="A10" s="525"/>
      <c r="B10" s="579"/>
      <c r="C10" s="444" t="s">
        <v>8</v>
      </c>
      <c r="D10" s="445" t="s">
        <v>120</v>
      </c>
      <c r="E10" s="445" t="s">
        <v>120</v>
      </c>
      <c r="F10" s="445" t="s">
        <v>120</v>
      </c>
      <c r="G10" s="445" t="s">
        <v>120</v>
      </c>
      <c r="H10" s="446">
        <v>8</v>
      </c>
    </row>
    <row r="11" spans="1:14" x14ac:dyDescent="0.2">
      <c r="A11" s="525"/>
      <c r="B11" s="579"/>
      <c r="C11" s="444" t="s">
        <v>10</v>
      </c>
      <c r="D11" s="445">
        <v>0</v>
      </c>
      <c r="E11" s="445" t="s">
        <v>120</v>
      </c>
      <c r="F11" s="445" t="s">
        <v>120</v>
      </c>
      <c r="G11" s="445">
        <v>0</v>
      </c>
      <c r="H11" s="446">
        <v>5</v>
      </c>
    </row>
    <row r="12" spans="1:14" ht="13.5" thickBot="1" x14ac:dyDescent="0.25">
      <c r="A12" s="525"/>
      <c r="B12" s="579"/>
      <c r="C12" s="444" t="s">
        <v>15</v>
      </c>
      <c r="D12" s="445" t="s">
        <v>120</v>
      </c>
      <c r="E12" s="445">
        <v>5</v>
      </c>
      <c r="F12" s="445">
        <v>5</v>
      </c>
      <c r="G12" s="445" t="s">
        <v>120</v>
      </c>
      <c r="H12" s="446">
        <v>14</v>
      </c>
    </row>
    <row r="13" spans="1:14" ht="13.5" thickBot="1" x14ac:dyDescent="0.25">
      <c r="A13" s="525"/>
      <c r="B13" s="580"/>
      <c r="C13" s="447" t="s">
        <v>108</v>
      </c>
      <c r="D13" s="448" t="s">
        <v>120</v>
      </c>
      <c r="E13" s="448">
        <v>16</v>
      </c>
      <c r="F13" s="448">
        <v>7</v>
      </c>
      <c r="G13" s="448" t="s">
        <v>120</v>
      </c>
      <c r="H13" s="448">
        <v>30</v>
      </c>
    </row>
    <row r="14" spans="1:14" x14ac:dyDescent="0.2">
      <c r="A14" s="525"/>
      <c r="B14" s="578" t="s">
        <v>78</v>
      </c>
      <c r="C14" s="449" t="s">
        <v>4</v>
      </c>
      <c r="D14" s="443">
        <v>0</v>
      </c>
      <c r="E14" s="445" t="s">
        <v>120</v>
      </c>
      <c r="F14" s="443">
        <v>0</v>
      </c>
      <c r="G14" s="443">
        <v>1</v>
      </c>
      <c r="H14" s="445" t="s">
        <v>120</v>
      </c>
    </row>
    <row r="15" spans="1:14" x14ac:dyDescent="0.2">
      <c r="A15" s="525"/>
      <c r="B15" s="579"/>
      <c r="C15" s="450" t="s">
        <v>8</v>
      </c>
      <c r="D15" s="445">
        <v>0</v>
      </c>
      <c r="E15" s="445" t="s">
        <v>120</v>
      </c>
      <c r="F15" s="445">
        <v>0</v>
      </c>
      <c r="G15" s="445">
        <v>0</v>
      </c>
      <c r="H15" s="445" t="s">
        <v>120</v>
      </c>
    </row>
    <row r="16" spans="1:14" x14ac:dyDescent="0.2">
      <c r="A16" s="525"/>
      <c r="B16" s="579"/>
      <c r="C16" s="450" t="s">
        <v>10</v>
      </c>
      <c r="D16" s="445">
        <v>0</v>
      </c>
      <c r="E16" s="445" t="s">
        <v>120</v>
      </c>
      <c r="F16" s="445" t="s">
        <v>120</v>
      </c>
      <c r="G16" s="445">
        <v>0</v>
      </c>
      <c r="H16" s="445" t="s">
        <v>120</v>
      </c>
    </row>
    <row r="17" spans="1:8" ht="13.5" thickBot="1" x14ac:dyDescent="0.25">
      <c r="A17" s="525"/>
      <c r="B17" s="579"/>
      <c r="C17" s="450" t="s">
        <v>15</v>
      </c>
      <c r="D17" s="445" t="s">
        <v>120</v>
      </c>
      <c r="E17" s="445" t="s">
        <v>120</v>
      </c>
      <c r="F17" s="445" t="s">
        <v>120</v>
      </c>
      <c r="G17" s="445" t="s">
        <v>120</v>
      </c>
      <c r="H17" s="446">
        <v>9</v>
      </c>
    </row>
    <row r="18" spans="1:8" ht="13.5" thickBot="1" x14ac:dyDescent="0.25">
      <c r="A18" s="525"/>
      <c r="B18" s="580"/>
      <c r="C18" s="447" t="s">
        <v>90</v>
      </c>
      <c r="D18" s="448" t="s">
        <v>120</v>
      </c>
      <c r="E18" s="448">
        <v>9</v>
      </c>
      <c r="F18" s="448">
        <v>5</v>
      </c>
      <c r="G18" s="448" t="s">
        <v>120</v>
      </c>
      <c r="H18" s="448">
        <v>19</v>
      </c>
    </row>
    <row r="19" spans="1:8" x14ac:dyDescent="0.2">
      <c r="A19" s="525"/>
      <c r="B19" s="579" t="s">
        <v>80</v>
      </c>
      <c r="C19" s="451" t="s">
        <v>4</v>
      </c>
      <c r="D19" s="452">
        <v>0</v>
      </c>
      <c r="E19" s="452">
        <v>0.5</v>
      </c>
      <c r="F19" s="452">
        <v>0</v>
      </c>
      <c r="G19" s="452">
        <v>1</v>
      </c>
      <c r="H19" s="452">
        <v>0.66666666666666663</v>
      </c>
    </row>
    <row r="20" spans="1:8" x14ac:dyDescent="0.2">
      <c r="A20" s="525"/>
      <c r="B20" s="579"/>
      <c r="C20" s="450" t="s">
        <v>8</v>
      </c>
      <c r="D20" s="453">
        <v>0</v>
      </c>
      <c r="E20" s="453">
        <v>0.6</v>
      </c>
      <c r="F20" s="453">
        <v>0</v>
      </c>
      <c r="G20" s="453">
        <v>0</v>
      </c>
      <c r="H20" s="453">
        <v>0.375</v>
      </c>
    </row>
    <row r="21" spans="1:8" x14ac:dyDescent="0.2">
      <c r="A21" s="525"/>
      <c r="B21" s="579"/>
      <c r="C21" s="450" t="s">
        <v>10</v>
      </c>
      <c r="D21" s="453">
        <v>0</v>
      </c>
      <c r="E21" s="453">
        <v>1</v>
      </c>
      <c r="F21" s="453">
        <v>1</v>
      </c>
      <c r="G21" s="453">
        <v>0</v>
      </c>
      <c r="H21" s="453">
        <v>1</v>
      </c>
    </row>
    <row r="22" spans="1:8" ht="13.5" thickBot="1" x14ac:dyDescent="0.25">
      <c r="A22" s="525"/>
      <c r="B22" s="579"/>
      <c r="C22" s="450" t="s">
        <v>15</v>
      </c>
      <c r="D22" s="453">
        <v>1</v>
      </c>
      <c r="E22" s="453">
        <v>0.2</v>
      </c>
      <c r="F22" s="453">
        <v>0.8</v>
      </c>
      <c r="G22" s="453">
        <v>1</v>
      </c>
      <c r="H22" s="453">
        <v>0.6428571428571429</v>
      </c>
    </row>
    <row r="23" spans="1:8" ht="13.5" thickBot="1" x14ac:dyDescent="0.25">
      <c r="A23" s="526"/>
      <c r="B23" s="580"/>
      <c r="C23" s="447" t="s">
        <v>3</v>
      </c>
      <c r="D23" s="454">
        <v>0.75</v>
      </c>
      <c r="E23" s="454">
        <v>0.5625</v>
      </c>
      <c r="F23" s="454">
        <v>0.7142857142857143</v>
      </c>
      <c r="G23" s="454">
        <v>0.66666666666666663</v>
      </c>
      <c r="H23" s="454">
        <v>0.6333333333333333</v>
      </c>
    </row>
    <row r="24" spans="1:8" x14ac:dyDescent="0.2">
      <c r="A24" s="263"/>
      <c r="B24" s="292"/>
      <c r="C24" s="292"/>
    </row>
    <row r="25" spans="1:8" x14ac:dyDescent="0.2">
      <c r="A25" s="296" t="s">
        <v>82</v>
      </c>
    </row>
    <row r="26" spans="1:8" x14ac:dyDescent="0.2">
      <c r="A26" s="263"/>
    </row>
    <row r="27" spans="1:8" x14ac:dyDescent="0.2">
      <c r="A27" s="263"/>
    </row>
    <row r="28" spans="1:8" x14ac:dyDescent="0.2">
      <c r="A28" s="263"/>
    </row>
    <row r="29" spans="1:8" x14ac:dyDescent="0.2">
      <c r="A29" s="263"/>
    </row>
    <row r="30" spans="1:8" x14ac:dyDescent="0.2">
      <c r="A30" s="263"/>
    </row>
    <row r="31" spans="1:8" x14ac:dyDescent="0.2">
      <c r="A31" s="263"/>
    </row>
    <row r="32" spans="1:8" x14ac:dyDescent="0.2">
      <c r="A32" s="263"/>
    </row>
    <row r="33" spans="1:14" x14ac:dyDescent="0.2">
      <c r="A33" s="263"/>
    </row>
    <row r="34" spans="1:14" x14ac:dyDescent="0.2">
      <c r="A34" s="263"/>
    </row>
    <row r="35" spans="1:14" x14ac:dyDescent="0.2">
      <c r="A35" s="263"/>
    </row>
    <row r="36" spans="1:14" x14ac:dyDescent="0.2">
      <c r="A36" s="293"/>
      <c r="B36" s="294"/>
      <c r="C36" s="295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</row>
    <row r="37" spans="1:14" x14ac:dyDescent="0.2">
      <c r="B37" s="297"/>
      <c r="C37" s="297"/>
      <c r="D37" s="297"/>
      <c r="E37" s="297"/>
      <c r="F37" s="264"/>
      <c r="G37" s="264"/>
      <c r="H37" s="264"/>
      <c r="I37" s="264"/>
      <c r="J37" s="264"/>
      <c r="K37" s="264"/>
      <c r="L37" s="264"/>
      <c r="M37" s="264"/>
      <c r="N37" s="264"/>
    </row>
    <row r="38" spans="1:14" x14ac:dyDescent="0.2">
      <c r="A38" s="293"/>
      <c r="B38" s="294"/>
      <c r="C38" s="295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</row>
    <row r="39" spans="1:14" x14ac:dyDescent="0.2">
      <c r="A39" s="293"/>
      <c r="B39" s="294"/>
      <c r="C39" s="295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</row>
    <row r="40" spans="1:14" x14ac:dyDescent="0.2">
      <c r="A40" s="293"/>
      <c r="B40" s="294"/>
      <c r="C40" s="295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</row>
    <row r="41" spans="1:14" x14ac:dyDescent="0.2">
      <c r="A41" s="293"/>
      <c r="B41" s="294"/>
      <c r="C41" s="295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</row>
    <row r="42" spans="1:14" x14ac:dyDescent="0.2">
      <c r="A42" s="293"/>
      <c r="B42" s="294"/>
      <c r="C42" s="295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</row>
    <row r="43" spans="1:14" x14ac:dyDescent="0.2">
      <c r="A43" s="293"/>
      <c r="B43" s="294"/>
      <c r="C43" s="295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</row>
    <row r="44" spans="1:14" x14ac:dyDescent="0.2">
      <c r="A44" s="293"/>
      <c r="B44" s="294"/>
      <c r="C44" s="295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</row>
    <row r="45" spans="1:14" x14ac:dyDescent="0.2">
      <c r="A45" s="293"/>
      <c r="B45" s="294"/>
      <c r="C45" s="295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</row>
    <row r="46" spans="1:14" x14ac:dyDescent="0.2">
      <c r="A46" s="293"/>
      <c r="B46" s="295"/>
      <c r="C46" s="295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</row>
    <row r="47" spans="1:14" x14ac:dyDescent="0.2">
      <c r="A47" s="293"/>
      <c r="B47" s="298"/>
      <c r="C47" s="295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</row>
    <row r="48" spans="1:14" s="299" customFormat="1" x14ac:dyDescent="0.2">
      <c r="B48" s="298"/>
      <c r="C48" s="298"/>
    </row>
    <row r="49" spans="1:14" x14ac:dyDescent="0.2">
      <c r="A49" s="299"/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</row>
    <row r="50" spans="1:14" x14ac:dyDescent="0.2">
      <c r="A50" s="299"/>
      <c r="B50" s="299"/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</row>
    <row r="51" spans="1:14" x14ac:dyDescent="0.2">
      <c r="A51" s="299"/>
      <c r="B51" s="299"/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299"/>
      <c r="N51" s="299"/>
    </row>
    <row r="52" spans="1:14" x14ac:dyDescent="0.2">
      <c r="A52" s="298"/>
      <c r="B52" s="298"/>
      <c r="C52" s="298"/>
      <c r="D52" s="298"/>
      <c r="E52" s="298"/>
      <c r="F52" s="298"/>
      <c r="G52" s="298"/>
      <c r="H52" s="298"/>
    </row>
    <row r="53" spans="1:14" x14ac:dyDescent="0.2">
      <c r="A53" s="299"/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</row>
    <row r="54" spans="1:14" x14ac:dyDescent="0.2">
      <c r="A54" s="300"/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</row>
    <row r="55" spans="1:14" x14ac:dyDescent="0.2">
      <c r="A55" s="299"/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</row>
    <row r="59" spans="1:14" x14ac:dyDescent="0.2">
      <c r="A59" s="299"/>
      <c r="B59" s="299"/>
      <c r="C59" s="299"/>
      <c r="D59" s="299"/>
      <c r="E59" s="299"/>
      <c r="F59" s="299"/>
      <c r="G59" s="299"/>
      <c r="H59" s="299"/>
    </row>
  </sheetData>
  <mergeCells count="6">
    <mergeCell ref="D2:H2"/>
    <mergeCell ref="A4:A23"/>
    <mergeCell ref="B4:B8"/>
    <mergeCell ref="B9:B13"/>
    <mergeCell ref="B14:B18"/>
    <mergeCell ref="B19:B23"/>
  </mergeCells>
  <printOptions horizontalCentered="1"/>
  <pageMargins left="0" right="0" top="2.1653543307086616" bottom="0.59055118110236227" header="0.59055118110236227" footer="0"/>
  <pageSetup paperSize="9" scale="89" orientation="landscape" r:id="rId1"/>
  <headerFooter alignWithMargins="0">
    <oddHeader>&amp;L&amp;G&amp;C&amp;"Arial,Negrita"&amp;14
PRUEBA DE ACCESO A LA UNIVERSIDAD 
PARA MAYORES DE 45 AÑOS.
UNIVERSIDADES DE CASTILLA Y LEÓN. 
CONVOCATORIA DE 2020.</oddHeader>
    <oddFooter>&amp;LDirección General de Universidades e Investigación&amp;RServicio de Enseñanza Universitaria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39"/>
  <sheetViews>
    <sheetView view="pageLayout" zoomScaleNormal="100" zoomScaleSheetLayoutView="96" workbookViewId="0">
      <selection activeCell="F5" sqref="F5"/>
    </sheetView>
  </sheetViews>
  <sheetFormatPr baseColWidth="10" defaultRowHeight="12.75" x14ac:dyDescent="0.2"/>
  <cols>
    <col min="4" max="4" width="15" customWidth="1"/>
    <col min="5" max="16" width="8" customWidth="1"/>
  </cols>
  <sheetData>
    <row r="1" spans="1:16" ht="12.75" customHeight="1" x14ac:dyDescent="0.2">
      <c r="A1" s="462" t="s">
        <v>0</v>
      </c>
      <c r="B1" s="463"/>
      <c r="C1" s="464"/>
      <c r="D1" s="471" t="s">
        <v>113</v>
      </c>
      <c r="E1" s="462" t="s">
        <v>109</v>
      </c>
      <c r="F1" s="463"/>
      <c r="G1" s="464"/>
      <c r="H1" s="462" t="s">
        <v>110</v>
      </c>
      <c r="I1" s="463"/>
      <c r="J1" s="464"/>
      <c r="K1" s="462" t="s">
        <v>111</v>
      </c>
      <c r="L1" s="463"/>
      <c r="M1" s="464"/>
      <c r="N1" s="462" t="s">
        <v>112</v>
      </c>
      <c r="O1" s="463"/>
      <c r="P1" s="464"/>
    </row>
    <row r="2" spans="1:16" ht="13.5" thickBot="1" x14ac:dyDescent="0.25">
      <c r="A2" s="468"/>
      <c r="B2" s="469"/>
      <c r="C2" s="470"/>
      <c r="D2" s="472"/>
      <c r="E2" s="465"/>
      <c r="F2" s="466"/>
      <c r="G2" s="467"/>
      <c r="H2" s="465"/>
      <c r="I2" s="466"/>
      <c r="J2" s="467"/>
      <c r="K2" s="465"/>
      <c r="L2" s="466"/>
      <c r="M2" s="467"/>
      <c r="N2" s="465"/>
      <c r="O2" s="466"/>
      <c r="P2" s="467"/>
    </row>
    <row r="3" spans="1:16" ht="13.5" thickBot="1" x14ac:dyDescent="0.25">
      <c r="A3" s="465"/>
      <c r="B3" s="466"/>
      <c r="C3" s="467"/>
      <c r="D3" s="473"/>
      <c r="E3" s="1" t="s">
        <v>1</v>
      </c>
      <c r="F3" s="1" t="s">
        <v>2</v>
      </c>
      <c r="G3" s="1" t="s">
        <v>3</v>
      </c>
      <c r="H3" s="1" t="s">
        <v>1</v>
      </c>
      <c r="I3" s="1" t="s">
        <v>2</v>
      </c>
      <c r="J3" s="1" t="s">
        <v>3</v>
      </c>
      <c r="K3" s="1" t="s">
        <v>1</v>
      </c>
      <c r="L3" s="1" t="s">
        <v>2</v>
      </c>
      <c r="M3" s="1" t="s">
        <v>3</v>
      </c>
      <c r="N3" s="1" t="s">
        <v>1</v>
      </c>
      <c r="O3" s="1" t="s">
        <v>2</v>
      </c>
      <c r="P3" s="1" t="s">
        <v>3</v>
      </c>
    </row>
    <row r="4" spans="1:16" ht="12.75" customHeight="1" x14ac:dyDescent="0.2">
      <c r="A4" s="474" t="s">
        <v>4</v>
      </c>
      <c r="B4" s="477" t="s">
        <v>5</v>
      </c>
      <c r="C4" s="2" t="s">
        <v>6</v>
      </c>
      <c r="D4" s="3">
        <v>1634</v>
      </c>
      <c r="E4" s="4">
        <v>1232</v>
      </c>
      <c r="F4" s="5">
        <v>65</v>
      </c>
      <c r="G4" s="6">
        <v>1297</v>
      </c>
      <c r="H4" s="4">
        <v>1163</v>
      </c>
      <c r="I4" s="7">
        <v>54</v>
      </c>
      <c r="J4" s="6">
        <v>1217</v>
      </c>
      <c r="K4" s="8">
        <v>0.94399350649350644</v>
      </c>
      <c r="L4" s="9">
        <v>0.83076923076923082</v>
      </c>
      <c r="M4" s="10">
        <v>0.93831919814957598</v>
      </c>
      <c r="N4" s="8">
        <v>0.71175030599755207</v>
      </c>
      <c r="O4" s="9">
        <v>3.3047735618115054E-2</v>
      </c>
      <c r="P4" s="10">
        <v>0.74479804161566709</v>
      </c>
    </row>
    <row r="5" spans="1:16" x14ac:dyDescent="0.2">
      <c r="A5" s="475"/>
      <c r="B5" s="478"/>
      <c r="C5" s="11" t="s">
        <v>7</v>
      </c>
      <c r="D5" s="12">
        <v>597</v>
      </c>
      <c r="E5" s="13">
        <v>512</v>
      </c>
      <c r="F5" s="14">
        <v>42</v>
      </c>
      <c r="G5" s="15">
        <v>554</v>
      </c>
      <c r="H5" s="13">
        <v>476</v>
      </c>
      <c r="I5" s="14">
        <v>34</v>
      </c>
      <c r="J5" s="15">
        <v>510</v>
      </c>
      <c r="K5" s="16">
        <v>0.9296875</v>
      </c>
      <c r="L5" s="17">
        <v>0.80952380952380953</v>
      </c>
      <c r="M5" s="18">
        <v>0.92057761732851984</v>
      </c>
      <c r="N5" s="19">
        <v>0.79731993299832493</v>
      </c>
      <c r="O5" s="17">
        <v>5.6951423785594639E-2</v>
      </c>
      <c r="P5" s="18">
        <v>0.85427135678391963</v>
      </c>
    </row>
    <row r="6" spans="1:16" ht="13.5" thickBot="1" x14ac:dyDescent="0.25">
      <c r="A6" s="476"/>
      <c r="B6" s="479"/>
      <c r="C6" s="20" t="s">
        <v>3</v>
      </c>
      <c r="D6" s="21">
        <v>2231</v>
      </c>
      <c r="E6" s="22">
        <v>1744</v>
      </c>
      <c r="F6" s="23">
        <v>107</v>
      </c>
      <c r="G6" s="24">
        <v>1851</v>
      </c>
      <c r="H6" s="22">
        <v>1639</v>
      </c>
      <c r="I6" s="23">
        <v>88</v>
      </c>
      <c r="J6" s="24">
        <v>1727</v>
      </c>
      <c r="K6" s="25">
        <v>0.93979357798165142</v>
      </c>
      <c r="L6" s="26">
        <v>0.82242990654205606</v>
      </c>
      <c r="M6" s="27">
        <v>0.93300918422474333</v>
      </c>
      <c r="N6" s="25">
        <v>0.73464813984760202</v>
      </c>
      <c r="O6" s="26">
        <v>3.9444195428059166E-2</v>
      </c>
      <c r="P6" s="27">
        <v>0.77409233527566113</v>
      </c>
    </row>
    <row r="7" spans="1:16" ht="12.75" customHeight="1" x14ac:dyDescent="0.2">
      <c r="A7" s="474" t="s">
        <v>8</v>
      </c>
      <c r="B7" s="477" t="s">
        <v>9</v>
      </c>
      <c r="C7" s="2" t="s">
        <v>6</v>
      </c>
      <c r="D7" s="3">
        <v>2253</v>
      </c>
      <c r="E7" s="4">
        <v>1474</v>
      </c>
      <c r="F7" s="7">
        <v>110</v>
      </c>
      <c r="G7" s="6">
        <v>1584</v>
      </c>
      <c r="H7" s="4">
        <v>1388</v>
      </c>
      <c r="I7" s="7">
        <v>95</v>
      </c>
      <c r="J7" s="6">
        <v>1483</v>
      </c>
      <c r="K7" s="8">
        <v>0.94165535956580737</v>
      </c>
      <c r="L7" s="9">
        <v>0.86363636363636365</v>
      </c>
      <c r="M7" s="10">
        <v>0.9362373737373737</v>
      </c>
      <c r="N7" s="8">
        <v>0.61606746560142034</v>
      </c>
      <c r="O7" s="9">
        <v>4.2166000887705279E-2</v>
      </c>
      <c r="P7" s="10">
        <v>0.65823346648912562</v>
      </c>
    </row>
    <row r="8" spans="1:16" x14ac:dyDescent="0.2">
      <c r="A8" s="475"/>
      <c r="B8" s="478"/>
      <c r="C8" s="11" t="s">
        <v>7</v>
      </c>
      <c r="D8" s="12">
        <v>707</v>
      </c>
      <c r="E8" s="13">
        <v>660</v>
      </c>
      <c r="F8" s="14">
        <v>26</v>
      </c>
      <c r="G8" s="15">
        <v>686</v>
      </c>
      <c r="H8" s="13">
        <v>621</v>
      </c>
      <c r="I8" s="14">
        <v>21</v>
      </c>
      <c r="J8" s="15">
        <v>642</v>
      </c>
      <c r="K8" s="16">
        <v>0.94090909090909092</v>
      </c>
      <c r="L8" s="17">
        <v>0.80769230769230771</v>
      </c>
      <c r="M8" s="18">
        <v>0.93586005830903785</v>
      </c>
      <c r="N8" s="16">
        <v>0.87835926449787838</v>
      </c>
      <c r="O8" s="17">
        <v>2.9702970297029702E-2</v>
      </c>
      <c r="P8" s="18">
        <v>0.90806223479490811</v>
      </c>
    </row>
    <row r="9" spans="1:16" ht="13.5" thickBot="1" x14ac:dyDescent="0.25">
      <c r="A9" s="476"/>
      <c r="B9" s="479"/>
      <c r="C9" s="20" t="s">
        <v>3</v>
      </c>
      <c r="D9" s="21">
        <v>2960</v>
      </c>
      <c r="E9" s="22">
        <v>2134</v>
      </c>
      <c r="F9" s="23">
        <v>136</v>
      </c>
      <c r="G9" s="24">
        <v>2270</v>
      </c>
      <c r="H9" s="22">
        <v>2009</v>
      </c>
      <c r="I9" s="23">
        <v>116</v>
      </c>
      <c r="J9" s="24">
        <v>2125</v>
      </c>
      <c r="K9" s="25">
        <v>0.94142455482661669</v>
      </c>
      <c r="L9" s="26">
        <v>0.8529411764705882</v>
      </c>
      <c r="M9" s="27">
        <v>0.93612334801762109</v>
      </c>
      <c r="N9" s="25">
        <v>0.67871621621621625</v>
      </c>
      <c r="O9" s="26">
        <v>3.9189189189189191E-2</v>
      </c>
      <c r="P9" s="27">
        <v>0.71790540540540537</v>
      </c>
    </row>
    <row r="10" spans="1:16" ht="12.75" customHeight="1" x14ac:dyDescent="0.2">
      <c r="A10" s="474" t="s">
        <v>10</v>
      </c>
      <c r="B10" s="480" t="s">
        <v>11</v>
      </c>
      <c r="C10" s="2" t="s">
        <v>6</v>
      </c>
      <c r="D10" s="3">
        <v>769</v>
      </c>
      <c r="E10" s="4">
        <v>534</v>
      </c>
      <c r="F10" s="7">
        <v>34</v>
      </c>
      <c r="G10" s="6">
        <v>568</v>
      </c>
      <c r="H10" s="4">
        <v>512</v>
      </c>
      <c r="I10" s="7">
        <v>26</v>
      </c>
      <c r="J10" s="6">
        <v>538</v>
      </c>
      <c r="K10" s="8">
        <v>0.95880149812734083</v>
      </c>
      <c r="L10" s="9">
        <v>0.76470588235294112</v>
      </c>
      <c r="M10" s="10">
        <v>0.94718309859154926</v>
      </c>
      <c r="N10" s="8">
        <v>0.66579973992197661</v>
      </c>
      <c r="O10" s="9">
        <v>3.3810143042912875E-2</v>
      </c>
      <c r="P10" s="10">
        <v>0.69960988296488946</v>
      </c>
    </row>
    <row r="11" spans="1:16" x14ac:dyDescent="0.2">
      <c r="A11" s="475"/>
      <c r="B11" s="481"/>
      <c r="C11" s="11" t="s">
        <v>7</v>
      </c>
      <c r="D11" s="12">
        <v>223</v>
      </c>
      <c r="E11" s="13">
        <v>184</v>
      </c>
      <c r="F11" s="14">
        <v>12</v>
      </c>
      <c r="G11" s="15">
        <v>196</v>
      </c>
      <c r="H11" s="13">
        <v>171</v>
      </c>
      <c r="I11" s="14">
        <v>8</v>
      </c>
      <c r="J11" s="15">
        <v>179</v>
      </c>
      <c r="K11" s="16">
        <v>0.92934782608695654</v>
      </c>
      <c r="L11" s="17">
        <v>0.66666666666666663</v>
      </c>
      <c r="M11" s="18">
        <v>0.91326530612244894</v>
      </c>
      <c r="N11" s="16">
        <v>0.76681614349775784</v>
      </c>
      <c r="O11" s="17">
        <v>3.5874439461883408E-2</v>
      </c>
      <c r="P11" s="18">
        <v>0.80269058295964124</v>
      </c>
    </row>
    <row r="12" spans="1:16" ht="13.5" thickBot="1" x14ac:dyDescent="0.25">
      <c r="A12" s="475"/>
      <c r="B12" s="482"/>
      <c r="C12" s="20" t="s">
        <v>3</v>
      </c>
      <c r="D12" s="28">
        <v>992</v>
      </c>
      <c r="E12" s="22">
        <v>718</v>
      </c>
      <c r="F12" s="23">
        <v>46</v>
      </c>
      <c r="G12" s="24">
        <v>764</v>
      </c>
      <c r="H12" s="22">
        <v>683</v>
      </c>
      <c r="I12" s="23">
        <v>34</v>
      </c>
      <c r="J12" s="24">
        <v>717</v>
      </c>
      <c r="K12" s="25">
        <v>0.95125348189415038</v>
      </c>
      <c r="L12" s="26">
        <v>0.73913043478260865</v>
      </c>
      <c r="M12" s="27">
        <v>0.93848167539267013</v>
      </c>
      <c r="N12" s="25">
        <v>0.688508064516129</v>
      </c>
      <c r="O12" s="26">
        <v>3.4274193548387094E-2</v>
      </c>
      <c r="P12" s="27">
        <v>0.72278225806451613</v>
      </c>
    </row>
    <row r="13" spans="1:16" x14ac:dyDescent="0.2">
      <c r="A13" s="475"/>
      <c r="B13" s="477" t="s">
        <v>12</v>
      </c>
      <c r="C13" s="2" t="s">
        <v>6</v>
      </c>
      <c r="D13" s="3">
        <v>1630</v>
      </c>
      <c r="E13" s="4">
        <v>1190</v>
      </c>
      <c r="F13" s="7">
        <v>92</v>
      </c>
      <c r="G13" s="6">
        <v>1282</v>
      </c>
      <c r="H13" s="4">
        <v>1147</v>
      </c>
      <c r="I13" s="7">
        <v>81</v>
      </c>
      <c r="J13" s="6">
        <v>1228</v>
      </c>
      <c r="K13" s="8">
        <v>0.96386554621848741</v>
      </c>
      <c r="L13" s="9">
        <v>0.88043478260869568</v>
      </c>
      <c r="M13" s="10">
        <v>0.95787831513260535</v>
      </c>
      <c r="N13" s="8">
        <v>0.70368098159509207</v>
      </c>
      <c r="O13" s="9">
        <v>4.9693251533742329E-2</v>
      </c>
      <c r="P13" s="10">
        <v>0.75337423312883434</v>
      </c>
    </row>
    <row r="14" spans="1:16" x14ac:dyDescent="0.2">
      <c r="A14" s="475"/>
      <c r="B14" s="478"/>
      <c r="C14" s="11" t="s">
        <v>7</v>
      </c>
      <c r="D14" s="12">
        <v>527</v>
      </c>
      <c r="E14" s="13">
        <v>468</v>
      </c>
      <c r="F14" s="14">
        <v>27</v>
      </c>
      <c r="G14" s="15">
        <v>495</v>
      </c>
      <c r="H14" s="13">
        <v>443</v>
      </c>
      <c r="I14" s="14">
        <v>18</v>
      </c>
      <c r="J14" s="15">
        <v>461</v>
      </c>
      <c r="K14" s="16">
        <v>0.94658119658119655</v>
      </c>
      <c r="L14" s="17">
        <v>0.66666666666666663</v>
      </c>
      <c r="M14" s="18">
        <v>0.93131313131313131</v>
      </c>
      <c r="N14" s="16">
        <v>0.84060721062618593</v>
      </c>
      <c r="O14" s="17">
        <v>3.4155597722960153E-2</v>
      </c>
      <c r="P14" s="18">
        <v>0.8747628083491461</v>
      </c>
    </row>
    <row r="15" spans="1:16" ht="13.5" thickBot="1" x14ac:dyDescent="0.25">
      <c r="A15" s="475"/>
      <c r="B15" s="479"/>
      <c r="C15" s="20" t="s">
        <v>3</v>
      </c>
      <c r="D15" s="28">
        <v>2157</v>
      </c>
      <c r="E15" s="22">
        <v>1658</v>
      </c>
      <c r="F15" s="23">
        <v>119</v>
      </c>
      <c r="G15" s="24">
        <v>1777</v>
      </c>
      <c r="H15" s="22">
        <v>1590</v>
      </c>
      <c r="I15" s="23">
        <v>99</v>
      </c>
      <c r="J15" s="24">
        <v>1689</v>
      </c>
      <c r="K15" s="25">
        <v>0.95898673100120624</v>
      </c>
      <c r="L15" s="26">
        <v>0.83193277310924374</v>
      </c>
      <c r="M15" s="27">
        <v>0.95047833427124362</v>
      </c>
      <c r="N15" s="25">
        <v>0.73713490959666206</v>
      </c>
      <c r="O15" s="26">
        <v>4.5897079276773299E-2</v>
      </c>
      <c r="P15" s="27">
        <v>0.78303198887343528</v>
      </c>
    </row>
    <row r="16" spans="1:16" x14ac:dyDescent="0.2">
      <c r="A16" s="475"/>
      <c r="B16" s="477" t="s">
        <v>13</v>
      </c>
      <c r="C16" s="2" t="s">
        <v>6</v>
      </c>
      <c r="D16" s="3">
        <v>920</v>
      </c>
      <c r="E16" s="4">
        <v>651</v>
      </c>
      <c r="F16" s="7">
        <v>42</v>
      </c>
      <c r="G16" s="6">
        <v>693</v>
      </c>
      <c r="H16" s="4">
        <v>606</v>
      </c>
      <c r="I16" s="7">
        <v>27</v>
      </c>
      <c r="J16" s="6">
        <v>633</v>
      </c>
      <c r="K16" s="8">
        <v>0.93087557603686633</v>
      </c>
      <c r="L16" s="9">
        <v>0.6428571428571429</v>
      </c>
      <c r="M16" s="10">
        <v>0.91341991341991347</v>
      </c>
      <c r="N16" s="8">
        <v>0.65869565217391302</v>
      </c>
      <c r="O16" s="9">
        <v>2.9347826086956522E-2</v>
      </c>
      <c r="P16" s="10">
        <v>0.68804347826086953</v>
      </c>
    </row>
    <row r="17" spans="1:16" x14ac:dyDescent="0.2">
      <c r="A17" s="475"/>
      <c r="B17" s="478"/>
      <c r="C17" s="11" t="s">
        <v>7</v>
      </c>
      <c r="D17" s="12">
        <v>100</v>
      </c>
      <c r="E17" s="13">
        <v>94</v>
      </c>
      <c r="F17" s="14" t="s">
        <v>120</v>
      </c>
      <c r="G17" s="15">
        <v>98</v>
      </c>
      <c r="H17" s="13">
        <v>90</v>
      </c>
      <c r="I17" s="14" t="s">
        <v>120</v>
      </c>
      <c r="J17" s="15">
        <v>92</v>
      </c>
      <c r="K17" s="16">
        <v>0.95744680851063835</v>
      </c>
      <c r="L17" s="17">
        <v>0.5</v>
      </c>
      <c r="M17" s="18">
        <v>0.93877551020408168</v>
      </c>
      <c r="N17" s="16">
        <v>0.9</v>
      </c>
      <c r="O17" s="17">
        <v>0.02</v>
      </c>
      <c r="P17" s="18">
        <v>0.92</v>
      </c>
    </row>
    <row r="18" spans="1:16" ht="13.5" thickBot="1" x14ac:dyDescent="0.25">
      <c r="A18" s="476"/>
      <c r="B18" s="479"/>
      <c r="C18" s="20" t="s">
        <v>3</v>
      </c>
      <c r="D18" s="28">
        <v>1020</v>
      </c>
      <c r="E18" s="22">
        <v>745</v>
      </c>
      <c r="F18" s="23">
        <v>46</v>
      </c>
      <c r="G18" s="24">
        <v>791</v>
      </c>
      <c r="H18" s="22">
        <v>696</v>
      </c>
      <c r="I18" s="23">
        <v>29</v>
      </c>
      <c r="J18" s="24">
        <v>725</v>
      </c>
      <c r="K18" s="25">
        <v>0.93422818791946305</v>
      </c>
      <c r="L18" s="26">
        <v>0.63043478260869568</v>
      </c>
      <c r="M18" s="27">
        <v>0.91656131479140324</v>
      </c>
      <c r="N18" s="25">
        <v>0.68235294117647061</v>
      </c>
      <c r="O18" s="26">
        <v>2.8431372549019607E-2</v>
      </c>
      <c r="P18" s="27">
        <v>0.71078431372549022</v>
      </c>
    </row>
    <row r="19" spans="1:16" ht="12.75" customHeight="1" x14ac:dyDescent="0.2">
      <c r="A19" s="462" t="s">
        <v>14</v>
      </c>
      <c r="B19" s="464"/>
      <c r="C19" s="29" t="s">
        <v>6</v>
      </c>
      <c r="D19" s="30">
        <v>3319</v>
      </c>
      <c r="E19" s="4">
        <v>2375</v>
      </c>
      <c r="F19" s="31">
        <v>168</v>
      </c>
      <c r="G19" s="6">
        <v>2543</v>
      </c>
      <c r="H19" s="4">
        <v>2265</v>
      </c>
      <c r="I19" s="7">
        <v>134</v>
      </c>
      <c r="J19" s="6">
        <v>2399</v>
      </c>
      <c r="K19" s="8">
        <v>0.9536842105263158</v>
      </c>
      <c r="L19" s="9">
        <v>0.79761904761904767</v>
      </c>
      <c r="M19" s="10">
        <v>0.94337396775462057</v>
      </c>
      <c r="N19" s="8">
        <v>0.68243446821331721</v>
      </c>
      <c r="O19" s="9">
        <v>4.0373606507984335E-2</v>
      </c>
      <c r="P19" s="10">
        <v>0.7228080747213016</v>
      </c>
    </row>
    <row r="20" spans="1:16" x14ac:dyDescent="0.2">
      <c r="A20" s="483"/>
      <c r="B20" s="484"/>
      <c r="C20" s="32" t="s">
        <v>7</v>
      </c>
      <c r="D20" s="33">
        <v>850</v>
      </c>
      <c r="E20" s="13">
        <v>746</v>
      </c>
      <c r="F20" s="34">
        <v>43</v>
      </c>
      <c r="G20" s="15">
        <v>789</v>
      </c>
      <c r="H20" s="13">
        <v>704</v>
      </c>
      <c r="I20" s="14">
        <v>28</v>
      </c>
      <c r="J20" s="15">
        <v>732</v>
      </c>
      <c r="K20" s="16">
        <v>0.94369973190348522</v>
      </c>
      <c r="L20" s="17">
        <v>0.65116279069767447</v>
      </c>
      <c r="M20" s="18">
        <v>0.92775665399239549</v>
      </c>
      <c r="N20" s="16">
        <v>0.82823529411764707</v>
      </c>
      <c r="O20" s="17">
        <v>3.2941176470588238E-2</v>
      </c>
      <c r="P20" s="18">
        <v>0.86117647058823532</v>
      </c>
    </row>
    <row r="21" spans="1:16" ht="13.5" thickBot="1" x14ac:dyDescent="0.25">
      <c r="A21" s="485"/>
      <c r="B21" s="486"/>
      <c r="C21" s="20" t="s">
        <v>3</v>
      </c>
      <c r="D21" s="28">
        <v>4169</v>
      </c>
      <c r="E21" s="22">
        <v>3121</v>
      </c>
      <c r="F21" s="23">
        <v>211</v>
      </c>
      <c r="G21" s="24">
        <v>3332</v>
      </c>
      <c r="H21" s="22">
        <v>2969</v>
      </c>
      <c r="I21" s="35">
        <v>162</v>
      </c>
      <c r="J21" s="24">
        <v>3131</v>
      </c>
      <c r="K21" s="25">
        <v>0.95129766100608781</v>
      </c>
      <c r="L21" s="26">
        <v>0.76777251184834128</v>
      </c>
      <c r="M21" s="27">
        <v>0.93967587034813926</v>
      </c>
      <c r="N21" s="25">
        <v>0.71216118973374909</v>
      </c>
      <c r="O21" s="26">
        <v>3.885823938594387E-2</v>
      </c>
      <c r="P21" s="27">
        <v>0.75101942911969299</v>
      </c>
    </row>
    <row r="22" spans="1:16" ht="12.75" customHeight="1" x14ac:dyDescent="0.2">
      <c r="A22" s="474" t="s">
        <v>15</v>
      </c>
      <c r="B22" s="477" t="s">
        <v>16</v>
      </c>
      <c r="C22" s="2" t="s">
        <v>6</v>
      </c>
      <c r="D22" s="3">
        <v>717</v>
      </c>
      <c r="E22" s="4">
        <v>514</v>
      </c>
      <c r="F22" s="7">
        <v>36</v>
      </c>
      <c r="G22" s="6">
        <v>550</v>
      </c>
      <c r="H22" s="4">
        <v>485</v>
      </c>
      <c r="I22" s="7">
        <v>33</v>
      </c>
      <c r="J22" s="6">
        <v>518</v>
      </c>
      <c r="K22" s="8">
        <v>0.94357976653696496</v>
      </c>
      <c r="L22" s="9">
        <v>0.91666666666666663</v>
      </c>
      <c r="M22" s="10">
        <v>0.94181818181818178</v>
      </c>
      <c r="N22" s="8">
        <v>0.67642956764295681</v>
      </c>
      <c r="O22" s="9">
        <v>4.6025104602510462E-2</v>
      </c>
      <c r="P22" s="10">
        <v>0.72245467224546722</v>
      </c>
    </row>
    <row r="23" spans="1:16" x14ac:dyDescent="0.2">
      <c r="A23" s="475"/>
      <c r="B23" s="478"/>
      <c r="C23" s="11" t="s">
        <v>7</v>
      </c>
      <c r="D23" s="12">
        <v>205</v>
      </c>
      <c r="E23" s="13">
        <v>191</v>
      </c>
      <c r="F23" s="14">
        <v>11</v>
      </c>
      <c r="G23" s="15">
        <v>202</v>
      </c>
      <c r="H23" s="13">
        <v>186</v>
      </c>
      <c r="I23" s="14">
        <v>9</v>
      </c>
      <c r="J23" s="15">
        <v>195</v>
      </c>
      <c r="K23" s="16">
        <v>0.97382198952879584</v>
      </c>
      <c r="L23" s="17">
        <v>0.81818181818181823</v>
      </c>
      <c r="M23" s="18">
        <v>0.96534653465346532</v>
      </c>
      <c r="N23" s="16">
        <v>0.90731707317073174</v>
      </c>
      <c r="O23" s="17">
        <v>4.3902439024390241E-2</v>
      </c>
      <c r="P23" s="18">
        <v>0.95121951219512191</v>
      </c>
    </row>
    <row r="24" spans="1:16" ht="13.5" thickBot="1" x14ac:dyDescent="0.25">
      <c r="A24" s="475"/>
      <c r="B24" s="479"/>
      <c r="C24" s="20" t="s">
        <v>3</v>
      </c>
      <c r="D24" s="28">
        <v>922</v>
      </c>
      <c r="E24" s="22">
        <v>705</v>
      </c>
      <c r="F24" s="23">
        <v>47</v>
      </c>
      <c r="G24" s="24">
        <v>752</v>
      </c>
      <c r="H24" s="22">
        <v>671</v>
      </c>
      <c r="I24" s="35">
        <v>42</v>
      </c>
      <c r="J24" s="24">
        <v>713</v>
      </c>
      <c r="K24" s="25">
        <v>0.95177304964539011</v>
      </c>
      <c r="L24" s="26">
        <v>0.8936170212765957</v>
      </c>
      <c r="M24" s="27">
        <v>0.94813829787234039</v>
      </c>
      <c r="N24" s="25">
        <v>0.72776572668112793</v>
      </c>
      <c r="O24" s="26">
        <v>4.5553145336225599E-2</v>
      </c>
      <c r="P24" s="27">
        <v>0.77331887201735361</v>
      </c>
    </row>
    <row r="25" spans="1:16" x14ac:dyDescent="0.2">
      <c r="A25" s="475"/>
      <c r="B25" s="477" t="s">
        <v>17</v>
      </c>
      <c r="C25" s="2" t="s">
        <v>6</v>
      </c>
      <c r="D25" s="3">
        <v>768</v>
      </c>
      <c r="E25" s="4">
        <v>602</v>
      </c>
      <c r="F25" s="7">
        <v>37</v>
      </c>
      <c r="G25" s="36">
        <v>639</v>
      </c>
      <c r="H25" s="4">
        <v>580</v>
      </c>
      <c r="I25" s="7">
        <v>31</v>
      </c>
      <c r="J25" s="6">
        <v>611</v>
      </c>
      <c r="K25" s="8">
        <v>0.96345514950166111</v>
      </c>
      <c r="L25" s="9">
        <v>0.83783783783783783</v>
      </c>
      <c r="M25" s="10">
        <v>0.95618153364632241</v>
      </c>
      <c r="N25" s="8">
        <v>0.75520833333333337</v>
      </c>
      <c r="O25" s="9">
        <v>4.0364583333333336E-2</v>
      </c>
      <c r="P25" s="10">
        <v>0.79557291666666663</v>
      </c>
    </row>
    <row r="26" spans="1:16" x14ac:dyDescent="0.2">
      <c r="A26" s="475"/>
      <c r="B26" s="478"/>
      <c r="C26" s="11" t="s">
        <v>7</v>
      </c>
      <c r="D26" s="12">
        <v>187</v>
      </c>
      <c r="E26" s="13">
        <v>179</v>
      </c>
      <c r="F26" s="14">
        <v>11</v>
      </c>
      <c r="G26" s="37">
        <v>190</v>
      </c>
      <c r="H26" s="13">
        <v>162</v>
      </c>
      <c r="I26" s="14">
        <v>9</v>
      </c>
      <c r="J26" s="15">
        <v>171</v>
      </c>
      <c r="K26" s="16">
        <v>0.9050279329608939</v>
      </c>
      <c r="L26" s="17">
        <v>0.81818181818181823</v>
      </c>
      <c r="M26" s="18">
        <v>0.9</v>
      </c>
      <c r="N26" s="16">
        <v>0.86631016042780751</v>
      </c>
      <c r="O26" s="17">
        <v>4.8128342245989303E-2</v>
      </c>
      <c r="P26" s="18">
        <v>0.91443850267379678</v>
      </c>
    </row>
    <row r="27" spans="1:16" ht="13.5" thickBot="1" x14ac:dyDescent="0.25">
      <c r="A27" s="475"/>
      <c r="B27" s="479"/>
      <c r="C27" s="20" t="s">
        <v>3</v>
      </c>
      <c r="D27" s="28">
        <v>955</v>
      </c>
      <c r="E27" s="22">
        <v>781</v>
      </c>
      <c r="F27" s="23">
        <v>48</v>
      </c>
      <c r="G27" s="24">
        <v>829</v>
      </c>
      <c r="H27" s="22">
        <v>742</v>
      </c>
      <c r="I27" s="23">
        <v>40</v>
      </c>
      <c r="J27" s="24">
        <v>782</v>
      </c>
      <c r="K27" s="25">
        <v>0.95006402048655569</v>
      </c>
      <c r="L27" s="26">
        <v>0.83333333333333337</v>
      </c>
      <c r="M27" s="27">
        <v>0.94330518697225574</v>
      </c>
      <c r="N27" s="25">
        <v>0.77696335078534029</v>
      </c>
      <c r="O27" s="26">
        <v>4.1884816753926704E-2</v>
      </c>
      <c r="P27" s="27">
        <v>0.81884816753926704</v>
      </c>
    </row>
    <row r="28" spans="1:16" x14ac:dyDescent="0.2">
      <c r="A28" s="475"/>
      <c r="B28" s="477" t="s">
        <v>18</v>
      </c>
      <c r="C28" s="2" t="s">
        <v>6</v>
      </c>
      <c r="D28" s="3">
        <v>529</v>
      </c>
      <c r="E28" s="4">
        <v>426</v>
      </c>
      <c r="F28" s="7">
        <v>18</v>
      </c>
      <c r="G28" s="6">
        <v>444</v>
      </c>
      <c r="H28" s="4">
        <v>404</v>
      </c>
      <c r="I28" s="7">
        <v>16</v>
      </c>
      <c r="J28" s="6">
        <v>420</v>
      </c>
      <c r="K28" s="8">
        <v>0.94835680751173712</v>
      </c>
      <c r="L28" s="9">
        <v>0.88888888888888884</v>
      </c>
      <c r="M28" s="10">
        <v>0.94594594594594594</v>
      </c>
      <c r="N28" s="8">
        <v>0.76370510396975422</v>
      </c>
      <c r="O28" s="9">
        <v>3.0245746691871456E-2</v>
      </c>
      <c r="P28" s="10">
        <v>0.79395085066162574</v>
      </c>
    </row>
    <row r="29" spans="1:16" x14ac:dyDescent="0.2">
      <c r="A29" s="475"/>
      <c r="B29" s="478"/>
      <c r="C29" s="11" t="s">
        <v>7</v>
      </c>
      <c r="D29" s="12">
        <v>40</v>
      </c>
      <c r="E29" s="13">
        <v>38</v>
      </c>
      <c r="F29" s="14" t="s">
        <v>120</v>
      </c>
      <c r="G29" s="15">
        <v>40</v>
      </c>
      <c r="H29" s="13">
        <v>36</v>
      </c>
      <c r="I29" s="14" t="s">
        <v>120</v>
      </c>
      <c r="J29" s="15">
        <v>38</v>
      </c>
      <c r="K29" s="16">
        <v>0.94736842105263153</v>
      </c>
      <c r="L29" s="17">
        <v>1</v>
      </c>
      <c r="M29" s="18">
        <v>0.95</v>
      </c>
      <c r="N29" s="16">
        <v>0.9</v>
      </c>
      <c r="O29" s="17">
        <v>0.05</v>
      </c>
      <c r="P29" s="18">
        <v>0.95</v>
      </c>
    </row>
    <row r="30" spans="1:16" ht="13.5" thickBot="1" x14ac:dyDescent="0.25">
      <c r="A30" s="475"/>
      <c r="B30" s="479"/>
      <c r="C30" s="20" t="s">
        <v>3</v>
      </c>
      <c r="D30" s="28">
        <v>569</v>
      </c>
      <c r="E30" s="22">
        <v>464</v>
      </c>
      <c r="F30" s="23">
        <v>20</v>
      </c>
      <c r="G30" s="24">
        <v>484</v>
      </c>
      <c r="H30" s="22">
        <v>440</v>
      </c>
      <c r="I30" s="35">
        <v>18</v>
      </c>
      <c r="J30" s="24">
        <v>458</v>
      </c>
      <c r="K30" s="25">
        <v>0.94827586206896552</v>
      </c>
      <c r="L30" s="26">
        <v>0.9</v>
      </c>
      <c r="M30" s="27">
        <v>0.94628099173553715</v>
      </c>
      <c r="N30" s="25">
        <v>0.77328646748681895</v>
      </c>
      <c r="O30" s="26">
        <v>3.163444639718805E-2</v>
      </c>
      <c r="P30" s="27">
        <v>0.80492091388400699</v>
      </c>
    </row>
    <row r="31" spans="1:16" x14ac:dyDescent="0.2">
      <c r="A31" s="475"/>
      <c r="B31" s="477" t="s">
        <v>19</v>
      </c>
      <c r="C31" s="2" t="s">
        <v>6</v>
      </c>
      <c r="D31" s="3">
        <v>2383</v>
      </c>
      <c r="E31" s="4">
        <v>1635</v>
      </c>
      <c r="F31" s="7">
        <v>128</v>
      </c>
      <c r="G31" s="6">
        <v>1763</v>
      </c>
      <c r="H31" s="4">
        <v>1573</v>
      </c>
      <c r="I31" s="7">
        <v>111</v>
      </c>
      <c r="J31" s="6">
        <v>1684</v>
      </c>
      <c r="K31" s="8">
        <v>0.96207951070336395</v>
      </c>
      <c r="L31" s="9">
        <v>0.8671875</v>
      </c>
      <c r="M31" s="10">
        <v>0.95519001701644923</v>
      </c>
      <c r="N31" s="8">
        <v>0.66009232060428036</v>
      </c>
      <c r="O31" s="9">
        <v>4.6579941250524552E-2</v>
      </c>
      <c r="P31" s="10">
        <v>0.70667226185480492</v>
      </c>
    </row>
    <row r="32" spans="1:16" x14ac:dyDescent="0.2">
      <c r="A32" s="475"/>
      <c r="B32" s="478"/>
      <c r="C32" s="11" t="s">
        <v>7</v>
      </c>
      <c r="D32" s="12">
        <v>1054</v>
      </c>
      <c r="E32" s="13">
        <v>975</v>
      </c>
      <c r="F32" s="14">
        <v>35</v>
      </c>
      <c r="G32" s="15">
        <v>1010</v>
      </c>
      <c r="H32" s="13">
        <v>951</v>
      </c>
      <c r="I32" s="14">
        <v>31</v>
      </c>
      <c r="J32" s="15">
        <v>982</v>
      </c>
      <c r="K32" s="16">
        <v>0.97538461538461541</v>
      </c>
      <c r="L32" s="17">
        <v>0.88571428571428568</v>
      </c>
      <c r="M32" s="18">
        <v>0.97227722772277225</v>
      </c>
      <c r="N32" s="16">
        <v>0.90227703984819729</v>
      </c>
      <c r="O32" s="17">
        <v>2.9411764705882353E-2</v>
      </c>
      <c r="P32" s="18">
        <v>0.93168880455407965</v>
      </c>
    </row>
    <row r="33" spans="1:16" ht="13.5" thickBot="1" x14ac:dyDescent="0.25">
      <c r="A33" s="476"/>
      <c r="B33" s="479"/>
      <c r="C33" s="20" t="s">
        <v>3</v>
      </c>
      <c r="D33" s="28">
        <v>3437</v>
      </c>
      <c r="E33" s="22">
        <v>2610</v>
      </c>
      <c r="F33" s="23">
        <v>163</v>
      </c>
      <c r="G33" s="24">
        <v>2773</v>
      </c>
      <c r="H33" s="22">
        <v>2524</v>
      </c>
      <c r="I33" s="35">
        <v>142</v>
      </c>
      <c r="J33" s="24">
        <v>2666</v>
      </c>
      <c r="K33" s="25">
        <v>0.96704980842911881</v>
      </c>
      <c r="L33" s="26">
        <v>0.87116564417177911</v>
      </c>
      <c r="M33" s="27">
        <v>0.96141363144608727</v>
      </c>
      <c r="N33" s="25">
        <v>0.73436136165260402</v>
      </c>
      <c r="O33" s="26">
        <v>4.1315100378236831E-2</v>
      </c>
      <c r="P33" s="27">
        <v>0.77567646203084084</v>
      </c>
    </row>
    <row r="34" spans="1:16" ht="12.75" customHeight="1" x14ac:dyDescent="0.2">
      <c r="A34" s="462" t="s">
        <v>20</v>
      </c>
      <c r="B34" s="464"/>
      <c r="C34" s="29" t="s">
        <v>6</v>
      </c>
      <c r="D34" s="30">
        <v>4397</v>
      </c>
      <c r="E34" s="4">
        <v>3177</v>
      </c>
      <c r="F34" s="31">
        <v>219</v>
      </c>
      <c r="G34" s="6">
        <v>3396</v>
      </c>
      <c r="H34" s="4">
        <v>3042</v>
      </c>
      <c r="I34" s="5">
        <v>191</v>
      </c>
      <c r="J34" s="6">
        <v>3233</v>
      </c>
      <c r="K34" s="8">
        <v>0.95750708215297453</v>
      </c>
      <c r="L34" s="9">
        <v>0.87214611872146119</v>
      </c>
      <c r="M34" s="10">
        <v>0.95200235571260305</v>
      </c>
      <c r="N34" s="8">
        <v>0.69183534227882648</v>
      </c>
      <c r="O34" s="9">
        <v>4.3438708210143277E-2</v>
      </c>
      <c r="P34" s="10">
        <v>0.73527405048896977</v>
      </c>
    </row>
    <row r="35" spans="1:16" x14ac:dyDescent="0.2">
      <c r="A35" s="483"/>
      <c r="B35" s="484"/>
      <c r="C35" s="32" t="s">
        <v>7</v>
      </c>
      <c r="D35" s="33">
        <v>1486</v>
      </c>
      <c r="E35" s="13">
        <v>1383</v>
      </c>
      <c r="F35" s="34">
        <v>59</v>
      </c>
      <c r="G35" s="15">
        <v>1442</v>
      </c>
      <c r="H35" s="13">
        <v>1335</v>
      </c>
      <c r="I35" s="38">
        <v>51</v>
      </c>
      <c r="J35" s="15">
        <v>1386</v>
      </c>
      <c r="K35" s="16">
        <v>0.96529284164858997</v>
      </c>
      <c r="L35" s="17">
        <v>0.86440677966101698</v>
      </c>
      <c r="M35" s="18">
        <v>0.96116504854368934</v>
      </c>
      <c r="N35" s="16">
        <v>0.89838492597577391</v>
      </c>
      <c r="O35" s="17">
        <v>3.4320323014804845E-2</v>
      </c>
      <c r="P35" s="18">
        <v>0.93270524899057872</v>
      </c>
    </row>
    <row r="36" spans="1:16" ht="13.5" thickBot="1" x14ac:dyDescent="0.25">
      <c r="A36" s="485"/>
      <c r="B36" s="486"/>
      <c r="C36" s="20" t="s">
        <v>3</v>
      </c>
      <c r="D36" s="39">
        <v>5883</v>
      </c>
      <c r="E36" s="40">
        <v>4560</v>
      </c>
      <c r="F36" s="41">
        <v>278</v>
      </c>
      <c r="G36" s="42">
        <v>4838</v>
      </c>
      <c r="H36" s="40">
        <v>4377</v>
      </c>
      <c r="I36" s="43">
        <v>242</v>
      </c>
      <c r="J36" s="42">
        <v>4619</v>
      </c>
      <c r="K36" s="25">
        <v>0.95986842105263159</v>
      </c>
      <c r="L36" s="26">
        <v>0.87050359712230219</v>
      </c>
      <c r="M36" s="27">
        <v>0.95473336089293093</v>
      </c>
      <c r="N36" s="25">
        <v>0.74400815910249873</v>
      </c>
      <c r="O36" s="26">
        <v>4.1135475097739252E-2</v>
      </c>
      <c r="P36" s="27">
        <v>0.78514363420023803</v>
      </c>
    </row>
    <row r="37" spans="1:16" ht="12.75" customHeight="1" x14ac:dyDescent="0.2">
      <c r="A37" s="487" t="s">
        <v>21</v>
      </c>
      <c r="B37" s="488"/>
      <c r="C37" s="44" t="s">
        <v>22</v>
      </c>
      <c r="D37" s="45">
        <v>11603</v>
      </c>
      <c r="E37" s="46">
        <v>8258</v>
      </c>
      <c r="F37" s="47">
        <v>562</v>
      </c>
      <c r="G37" s="48">
        <v>8820</v>
      </c>
      <c r="H37" s="46">
        <v>7858</v>
      </c>
      <c r="I37" s="49">
        <v>474</v>
      </c>
      <c r="J37" s="49">
        <v>8332</v>
      </c>
      <c r="K37" s="50">
        <v>0.95156212157907483</v>
      </c>
      <c r="L37" s="51">
        <v>0.84341637010676151</v>
      </c>
      <c r="M37" s="52">
        <v>0.94467120181405895</v>
      </c>
      <c r="N37" s="50">
        <v>0.67723864517797117</v>
      </c>
      <c r="O37" s="51">
        <v>4.0851503921399641E-2</v>
      </c>
      <c r="P37" s="52">
        <v>0.71809014909937086</v>
      </c>
    </row>
    <row r="38" spans="1:16" x14ac:dyDescent="0.2">
      <c r="A38" s="483"/>
      <c r="B38" s="484"/>
      <c r="C38" s="53" t="s">
        <v>23</v>
      </c>
      <c r="D38" s="54">
        <v>3640</v>
      </c>
      <c r="E38" s="55">
        <v>3301</v>
      </c>
      <c r="F38" s="56">
        <v>170</v>
      </c>
      <c r="G38" s="57">
        <v>3471</v>
      </c>
      <c r="H38" s="55">
        <v>3136</v>
      </c>
      <c r="I38" s="58">
        <v>134</v>
      </c>
      <c r="J38" s="58">
        <v>3270</v>
      </c>
      <c r="K38" s="59">
        <v>0.95001514692517419</v>
      </c>
      <c r="L38" s="60">
        <v>0.78823529411764703</v>
      </c>
      <c r="M38" s="61">
        <v>0.94209161624891957</v>
      </c>
      <c r="N38" s="59">
        <v>0.86153846153846159</v>
      </c>
      <c r="O38" s="60">
        <v>3.6813186813186814E-2</v>
      </c>
      <c r="P38" s="61">
        <v>0.89835164835164838</v>
      </c>
    </row>
    <row r="39" spans="1:16" ht="13.5" thickBot="1" x14ac:dyDescent="0.25">
      <c r="A39" s="485"/>
      <c r="B39" s="486"/>
      <c r="C39" s="62" t="s">
        <v>24</v>
      </c>
      <c r="D39" s="63">
        <v>15243</v>
      </c>
      <c r="E39" s="64">
        <v>11559</v>
      </c>
      <c r="F39" s="65">
        <v>732</v>
      </c>
      <c r="G39" s="66">
        <v>12291</v>
      </c>
      <c r="H39" s="64">
        <v>10994</v>
      </c>
      <c r="I39" s="67">
        <v>608</v>
      </c>
      <c r="J39" s="67">
        <v>11602</v>
      </c>
      <c r="K39" s="68">
        <v>0.95112033912968252</v>
      </c>
      <c r="L39" s="69">
        <v>0.8306010928961749</v>
      </c>
      <c r="M39" s="70">
        <v>0.9439427223171426</v>
      </c>
      <c r="N39" s="68">
        <v>0.72124909794659842</v>
      </c>
      <c r="O39" s="69">
        <v>3.988716131995014E-2</v>
      </c>
      <c r="P39" s="70">
        <v>0.7611362592665486</v>
      </c>
    </row>
  </sheetData>
  <mergeCells count="22">
    <mergeCell ref="A34:B36"/>
    <mergeCell ref="A37:B39"/>
    <mergeCell ref="A19:B21"/>
    <mergeCell ref="A22:A33"/>
    <mergeCell ref="B22:B24"/>
    <mergeCell ref="B25:B27"/>
    <mergeCell ref="B28:B30"/>
    <mergeCell ref="B31:B33"/>
    <mergeCell ref="A4:A6"/>
    <mergeCell ref="B4:B6"/>
    <mergeCell ref="A7:A9"/>
    <mergeCell ref="B7:B9"/>
    <mergeCell ref="A10:A18"/>
    <mergeCell ref="B10:B12"/>
    <mergeCell ref="B13:B15"/>
    <mergeCell ref="B16:B18"/>
    <mergeCell ref="N1:P2"/>
    <mergeCell ref="A1:C3"/>
    <mergeCell ref="D1:D3"/>
    <mergeCell ref="E1:G2"/>
    <mergeCell ref="H1:J2"/>
    <mergeCell ref="K1:M2"/>
  </mergeCells>
  <printOptions horizontalCentered="1"/>
  <pageMargins left="0" right="0" top="1.8110236220472442" bottom="0.98425196850393704" header="0.47244094488188981" footer="0"/>
  <pageSetup paperSize="9" scale="79" orientation="landscape" r:id="rId1"/>
  <headerFooter alignWithMargins="0">
    <oddHeader>&amp;L&amp;G&amp;C&amp;"Arial,Negrita"&amp;12EBAU, CONVOCATORIAS ORDINARIA Y EXTRAORDINARIA 2020.
Resumen convocatorias ordinaria y extraordinaria
Todas las Universidades y Provincias de Castilla y León.</oddHeader>
    <oddFooter>&amp;LDirección General de Universidades e Investigación&amp;RServicio de Enseñanza Universitaria</oddFooter>
  </headerFooter>
  <rowBreaks count="1" manualBreakCount="1">
    <brk id="39" max="1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theme="0"/>
  </sheetPr>
  <dimension ref="A1:K39"/>
  <sheetViews>
    <sheetView tabSelected="1" view="pageLayout" topLeftCell="B1" zoomScaleNormal="100" zoomScaleSheetLayoutView="95" workbookViewId="0">
      <selection activeCell="D9" sqref="D9"/>
    </sheetView>
  </sheetViews>
  <sheetFormatPr baseColWidth="10" defaultRowHeight="12.75" x14ac:dyDescent="0.2"/>
  <cols>
    <col min="1" max="3" width="11.42578125" style="71"/>
    <col min="4" max="8" width="15.5703125" style="71" customWidth="1"/>
    <col min="9" max="9" width="17.42578125" style="71" customWidth="1"/>
    <col min="10" max="10" width="13.42578125" style="71" customWidth="1"/>
    <col min="11" max="16384" width="11.42578125" style="71"/>
  </cols>
  <sheetData>
    <row r="1" spans="1:11" ht="16.5" customHeight="1" x14ac:dyDescent="0.2">
      <c r="A1" s="501" t="s">
        <v>27</v>
      </c>
      <c r="B1" s="502"/>
      <c r="C1" s="503"/>
      <c r="D1" s="492" t="s">
        <v>114</v>
      </c>
      <c r="E1" s="492" t="s">
        <v>115</v>
      </c>
      <c r="F1" s="492" t="s">
        <v>116</v>
      </c>
      <c r="G1" s="492" t="s">
        <v>28</v>
      </c>
      <c r="H1" s="503" t="s">
        <v>117</v>
      </c>
      <c r="I1" s="489" t="s">
        <v>118</v>
      </c>
      <c r="J1" s="492" t="s">
        <v>119</v>
      </c>
    </row>
    <row r="2" spans="1:11" ht="18" customHeight="1" x14ac:dyDescent="0.2">
      <c r="A2" s="504"/>
      <c r="B2" s="505"/>
      <c r="C2" s="506"/>
      <c r="D2" s="510"/>
      <c r="E2" s="493"/>
      <c r="F2" s="493"/>
      <c r="G2" s="510"/>
      <c r="H2" s="506"/>
      <c r="I2" s="490"/>
      <c r="J2" s="493"/>
    </row>
    <row r="3" spans="1:11" ht="12.75" customHeight="1" thickBot="1" x14ac:dyDescent="0.25">
      <c r="A3" s="507"/>
      <c r="B3" s="508"/>
      <c r="C3" s="509"/>
      <c r="D3" s="511"/>
      <c r="E3" s="494"/>
      <c r="F3" s="494"/>
      <c r="G3" s="511"/>
      <c r="H3" s="509"/>
      <c r="I3" s="491"/>
      <c r="J3" s="494"/>
    </row>
    <row r="4" spans="1:11" x14ac:dyDescent="0.2">
      <c r="A4" s="495" t="s">
        <v>4</v>
      </c>
      <c r="B4" s="498" t="s">
        <v>5</v>
      </c>
      <c r="C4" s="72" t="s">
        <v>6</v>
      </c>
      <c r="D4" s="73">
        <v>1634</v>
      </c>
      <c r="E4" s="74">
        <v>1249</v>
      </c>
      <c r="F4" s="74">
        <f>E4-17</f>
        <v>1232</v>
      </c>
      <c r="G4" s="75">
        <f t="shared" ref="G4:G39" si="0">F4/D4</f>
        <v>0.75397796817625462</v>
      </c>
      <c r="H4" s="76">
        <v>1163</v>
      </c>
      <c r="I4" s="75">
        <f t="shared" ref="I4:I39" si="1">H4/F4</f>
        <v>0.94399350649350644</v>
      </c>
      <c r="J4" s="75">
        <f t="shared" ref="J4:J39" si="2">H4/D4</f>
        <v>0.71175030599755207</v>
      </c>
      <c r="K4" s="77"/>
    </row>
    <row r="5" spans="1:11" x14ac:dyDescent="0.2">
      <c r="A5" s="496"/>
      <c r="B5" s="499"/>
      <c r="C5" s="78" t="s">
        <v>7</v>
      </c>
      <c r="D5" s="79">
        <v>597</v>
      </c>
      <c r="E5" s="80">
        <v>514</v>
      </c>
      <c r="F5" s="80">
        <v>512</v>
      </c>
      <c r="G5" s="81">
        <f t="shared" si="0"/>
        <v>0.85762144053601341</v>
      </c>
      <c r="H5" s="82">
        <v>476</v>
      </c>
      <c r="I5" s="81">
        <f t="shared" si="1"/>
        <v>0.9296875</v>
      </c>
      <c r="J5" s="81">
        <f t="shared" si="2"/>
        <v>0.79731993299832493</v>
      </c>
      <c r="K5" s="77"/>
    </row>
    <row r="6" spans="1:11" ht="13.5" thickBot="1" x14ac:dyDescent="0.25">
      <c r="A6" s="497"/>
      <c r="B6" s="500"/>
      <c r="C6" s="83" t="s">
        <v>3</v>
      </c>
      <c r="D6" s="84">
        <f>SUM(D4:D5)</f>
        <v>2231</v>
      </c>
      <c r="E6" s="21">
        <f>SUM(E4:E5)</f>
        <v>1763</v>
      </c>
      <c r="F6" s="21">
        <f>SUM(F4:F5)</f>
        <v>1744</v>
      </c>
      <c r="G6" s="85">
        <f t="shared" si="0"/>
        <v>0.78171223666517253</v>
      </c>
      <c r="H6" s="86">
        <f>SUM(H4:H5)</f>
        <v>1639</v>
      </c>
      <c r="I6" s="85">
        <f t="shared" si="1"/>
        <v>0.93979357798165142</v>
      </c>
      <c r="J6" s="85">
        <f t="shared" si="2"/>
        <v>0.73464813984760202</v>
      </c>
      <c r="K6" s="77"/>
    </row>
    <row r="7" spans="1:11" x14ac:dyDescent="0.2">
      <c r="A7" s="495" t="s">
        <v>8</v>
      </c>
      <c r="B7" s="498" t="s">
        <v>9</v>
      </c>
      <c r="C7" s="72" t="s">
        <v>6</v>
      </c>
      <c r="D7" s="73">
        <v>2253</v>
      </c>
      <c r="E7" s="74">
        <v>1476</v>
      </c>
      <c r="F7" s="74">
        <v>1474</v>
      </c>
      <c r="G7" s="75">
        <f t="shared" si="0"/>
        <v>0.65423879272081664</v>
      </c>
      <c r="H7" s="76">
        <v>1388</v>
      </c>
      <c r="I7" s="75">
        <f t="shared" si="1"/>
        <v>0.94165535956580737</v>
      </c>
      <c r="J7" s="75">
        <f t="shared" si="2"/>
        <v>0.61606746560142034</v>
      </c>
      <c r="K7" s="77"/>
    </row>
    <row r="8" spans="1:11" x14ac:dyDescent="0.2">
      <c r="A8" s="496"/>
      <c r="B8" s="499"/>
      <c r="C8" s="78" t="s">
        <v>7</v>
      </c>
      <c r="D8" s="79">
        <v>707</v>
      </c>
      <c r="E8" s="80">
        <f>645+18</f>
        <v>663</v>
      </c>
      <c r="F8" s="80">
        <v>660</v>
      </c>
      <c r="G8" s="81">
        <f t="shared" si="0"/>
        <v>0.93352192362093356</v>
      </c>
      <c r="H8" s="82">
        <v>621</v>
      </c>
      <c r="I8" s="81">
        <f t="shared" si="1"/>
        <v>0.94090909090909092</v>
      </c>
      <c r="J8" s="81">
        <f t="shared" si="2"/>
        <v>0.87835926449787838</v>
      </c>
      <c r="K8" s="77"/>
    </row>
    <row r="9" spans="1:11" ht="13.5" thickBot="1" x14ac:dyDescent="0.25">
      <c r="A9" s="497"/>
      <c r="B9" s="500"/>
      <c r="C9" s="83" t="s">
        <v>3</v>
      </c>
      <c r="D9" s="84">
        <f>SUM(D7:D8)</f>
        <v>2960</v>
      </c>
      <c r="E9" s="21">
        <f>SUM(E7:E8)</f>
        <v>2139</v>
      </c>
      <c r="F9" s="21">
        <f>SUM(F7:F8)</f>
        <v>2134</v>
      </c>
      <c r="G9" s="85">
        <f t="shared" si="0"/>
        <v>0.72094594594594597</v>
      </c>
      <c r="H9" s="87">
        <f>SUM(H7:H8)</f>
        <v>2009</v>
      </c>
      <c r="I9" s="85">
        <f t="shared" si="1"/>
        <v>0.94142455482661669</v>
      </c>
      <c r="J9" s="85">
        <f t="shared" si="2"/>
        <v>0.67871621621621625</v>
      </c>
      <c r="K9" s="77"/>
    </row>
    <row r="10" spans="1:11" x14ac:dyDescent="0.2">
      <c r="A10" s="524" t="s">
        <v>10</v>
      </c>
      <c r="B10" s="498" t="s">
        <v>11</v>
      </c>
      <c r="C10" s="72" t="s">
        <v>6</v>
      </c>
      <c r="D10" s="73">
        <v>769</v>
      </c>
      <c r="E10" s="74">
        <v>536</v>
      </c>
      <c r="F10" s="74">
        <v>534</v>
      </c>
      <c r="G10" s="75">
        <f t="shared" si="0"/>
        <v>0.694408322496749</v>
      </c>
      <c r="H10" s="76">
        <v>512</v>
      </c>
      <c r="I10" s="75">
        <f t="shared" si="1"/>
        <v>0.95880149812734083</v>
      </c>
      <c r="J10" s="75">
        <f t="shared" si="2"/>
        <v>0.66579973992197661</v>
      </c>
      <c r="K10" s="77"/>
    </row>
    <row r="11" spans="1:11" x14ac:dyDescent="0.2">
      <c r="A11" s="525"/>
      <c r="B11" s="499"/>
      <c r="C11" s="78" t="s">
        <v>7</v>
      </c>
      <c r="D11" s="79">
        <v>223</v>
      </c>
      <c r="E11" s="80">
        <v>184</v>
      </c>
      <c r="F11" s="80">
        <v>184</v>
      </c>
      <c r="G11" s="81">
        <f t="shared" si="0"/>
        <v>0.82511210762331844</v>
      </c>
      <c r="H11" s="82">
        <v>171</v>
      </c>
      <c r="I11" s="81">
        <f t="shared" si="1"/>
        <v>0.92934782608695654</v>
      </c>
      <c r="J11" s="81">
        <f t="shared" si="2"/>
        <v>0.76681614349775784</v>
      </c>
      <c r="K11" s="77"/>
    </row>
    <row r="12" spans="1:11" ht="13.5" thickBot="1" x14ac:dyDescent="0.25">
      <c r="A12" s="525"/>
      <c r="B12" s="500"/>
      <c r="C12" s="88" t="s">
        <v>3</v>
      </c>
      <c r="D12" s="84">
        <f>SUM(D10:D11)</f>
        <v>992</v>
      </c>
      <c r="E12" s="21">
        <f>SUM(E10:E11)</f>
        <v>720</v>
      </c>
      <c r="F12" s="21">
        <f>SUM(F10:F11)</f>
        <v>718</v>
      </c>
      <c r="G12" s="85">
        <f t="shared" si="0"/>
        <v>0.72379032258064513</v>
      </c>
      <c r="H12" s="87">
        <f>SUM(H10:H11)</f>
        <v>683</v>
      </c>
      <c r="I12" s="85">
        <f t="shared" si="1"/>
        <v>0.95125348189415038</v>
      </c>
      <c r="J12" s="85">
        <f t="shared" si="2"/>
        <v>0.688508064516129</v>
      </c>
      <c r="K12" s="77"/>
    </row>
    <row r="13" spans="1:11" x14ac:dyDescent="0.2">
      <c r="A13" s="525"/>
      <c r="B13" s="498" t="s">
        <v>12</v>
      </c>
      <c r="C13" s="72" t="s">
        <v>6</v>
      </c>
      <c r="D13" s="73">
        <v>1630</v>
      </c>
      <c r="E13" s="74">
        <v>1198</v>
      </c>
      <c r="F13" s="74">
        <v>1190</v>
      </c>
      <c r="G13" s="75">
        <f t="shared" si="0"/>
        <v>0.73006134969325154</v>
      </c>
      <c r="H13" s="76">
        <v>1147</v>
      </c>
      <c r="I13" s="75">
        <f t="shared" si="1"/>
        <v>0.96386554621848741</v>
      </c>
      <c r="J13" s="75">
        <f t="shared" si="2"/>
        <v>0.70368098159509207</v>
      </c>
      <c r="K13" s="77"/>
    </row>
    <row r="14" spans="1:11" x14ac:dyDescent="0.2">
      <c r="A14" s="525"/>
      <c r="B14" s="499"/>
      <c r="C14" s="78" t="s">
        <v>7</v>
      </c>
      <c r="D14" s="79">
        <v>527</v>
      </c>
      <c r="E14" s="80">
        <v>468</v>
      </c>
      <c r="F14" s="80">
        <v>468</v>
      </c>
      <c r="G14" s="81">
        <f t="shared" si="0"/>
        <v>0.88804554079696396</v>
      </c>
      <c r="H14" s="82">
        <v>443</v>
      </c>
      <c r="I14" s="81">
        <f t="shared" si="1"/>
        <v>0.94658119658119655</v>
      </c>
      <c r="J14" s="81">
        <f>H14/D14</f>
        <v>0.84060721062618593</v>
      </c>
      <c r="K14" s="77"/>
    </row>
    <row r="15" spans="1:11" ht="13.5" thickBot="1" x14ac:dyDescent="0.25">
      <c r="A15" s="525"/>
      <c r="B15" s="500"/>
      <c r="C15" s="88" t="s">
        <v>3</v>
      </c>
      <c r="D15" s="84">
        <f>SUM(D13:D14)</f>
        <v>2157</v>
      </c>
      <c r="E15" s="21">
        <f>SUM(E13:E14)</f>
        <v>1666</v>
      </c>
      <c r="F15" s="21">
        <f>SUM(F13:F14)</f>
        <v>1658</v>
      </c>
      <c r="G15" s="85">
        <f t="shared" si="0"/>
        <v>0.76866017617060733</v>
      </c>
      <c r="H15" s="87">
        <f>SUM(H13:H14)</f>
        <v>1590</v>
      </c>
      <c r="I15" s="85">
        <f t="shared" si="1"/>
        <v>0.95898673100120624</v>
      </c>
      <c r="J15" s="85">
        <f t="shared" si="2"/>
        <v>0.73713490959666206</v>
      </c>
      <c r="K15" s="77"/>
    </row>
    <row r="16" spans="1:11" x14ac:dyDescent="0.2">
      <c r="A16" s="525"/>
      <c r="B16" s="498" t="s">
        <v>13</v>
      </c>
      <c r="C16" s="72" t="s">
        <v>6</v>
      </c>
      <c r="D16" s="73">
        <v>920</v>
      </c>
      <c r="E16" s="74">
        <v>656</v>
      </c>
      <c r="F16" s="74">
        <v>651</v>
      </c>
      <c r="G16" s="75">
        <f t="shared" si="0"/>
        <v>0.70760869565217388</v>
      </c>
      <c r="H16" s="76">
        <v>606</v>
      </c>
      <c r="I16" s="75">
        <f t="shared" si="1"/>
        <v>0.93087557603686633</v>
      </c>
      <c r="J16" s="75">
        <f t="shared" si="2"/>
        <v>0.65869565217391302</v>
      </c>
      <c r="K16" s="77"/>
    </row>
    <row r="17" spans="1:11" x14ac:dyDescent="0.2">
      <c r="A17" s="525"/>
      <c r="B17" s="499"/>
      <c r="C17" s="78" t="s">
        <v>7</v>
      </c>
      <c r="D17" s="79">
        <v>100</v>
      </c>
      <c r="E17" s="80">
        <v>94</v>
      </c>
      <c r="F17" s="80">
        <v>94</v>
      </c>
      <c r="G17" s="81">
        <f t="shared" si="0"/>
        <v>0.94</v>
      </c>
      <c r="H17" s="82">
        <v>90</v>
      </c>
      <c r="I17" s="81">
        <f t="shared" si="1"/>
        <v>0.95744680851063835</v>
      </c>
      <c r="J17" s="81">
        <f t="shared" si="2"/>
        <v>0.9</v>
      </c>
      <c r="K17" s="77"/>
    </row>
    <row r="18" spans="1:11" ht="13.5" thickBot="1" x14ac:dyDescent="0.25">
      <c r="A18" s="526"/>
      <c r="B18" s="500"/>
      <c r="C18" s="88" t="s">
        <v>3</v>
      </c>
      <c r="D18" s="84">
        <f>SUM(D16:D17)</f>
        <v>1020</v>
      </c>
      <c r="E18" s="21">
        <f>SUM(E16:E17)</f>
        <v>750</v>
      </c>
      <c r="F18" s="21">
        <f>SUM(F16:F17)</f>
        <v>745</v>
      </c>
      <c r="G18" s="85">
        <f t="shared" si="0"/>
        <v>0.73039215686274506</v>
      </c>
      <c r="H18" s="87">
        <f>SUM(H16:H17)</f>
        <v>696</v>
      </c>
      <c r="I18" s="85">
        <f t="shared" si="1"/>
        <v>0.93422818791946305</v>
      </c>
      <c r="J18" s="85">
        <f t="shared" si="2"/>
        <v>0.68235294117647061</v>
      </c>
      <c r="K18" s="77"/>
    </row>
    <row r="19" spans="1:11" x14ac:dyDescent="0.2">
      <c r="A19" s="512" t="s">
        <v>14</v>
      </c>
      <c r="B19" s="513"/>
      <c r="C19" s="72" t="s">
        <v>6</v>
      </c>
      <c r="D19" s="89">
        <f t="shared" ref="D19:F20" si="3">D10+D13+D16</f>
        <v>3319</v>
      </c>
      <c r="E19" s="3">
        <f t="shared" si="3"/>
        <v>2390</v>
      </c>
      <c r="F19" s="3">
        <f t="shared" si="3"/>
        <v>2375</v>
      </c>
      <c r="G19" s="75">
        <f t="shared" si="0"/>
        <v>0.71557698101837908</v>
      </c>
      <c r="H19" s="90">
        <f>H10+H13+H16</f>
        <v>2265</v>
      </c>
      <c r="I19" s="75">
        <f t="shared" si="1"/>
        <v>0.9536842105263158</v>
      </c>
      <c r="J19" s="75">
        <f t="shared" si="2"/>
        <v>0.68243446821331721</v>
      </c>
      <c r="K19" s="77"/>
    </row>
    <row r="20" spans="1:11" x14ac:dyDescent="0.2">
      <c r="A20" s="514"/>
      <c r="B20" s="515"/>
      <c r="C20" s="78" t="s">
        <v>7</v>
      </c>
      <c r="D20" s="91">
        <f t="shared" si="3"/>
        <v>850</v>
      </c>
      <c r="E20" s="12">
        <f t="shared" si="3"/>
        <v>746</v>
      </c>
      <c r="F20" s="12">
        <f t="shared" si="3"/>
        <v>746</v>
      </c>
      <c r="G20" s="81">
        <f t="shared" si="0"/>
        <v>0.87764705882352945</v>
      </c>
      <c r="H20" s="92">
        <f>H11+H14+H17</f>
        <v>704</v>
      </c>
      <c r="I20" s="81">
        <f t="shared" si="1"/>
        <v>0.94369973190348522</v>
      </c>
      <c r="J20" s="81">
        <f t="shared" si="2"/>
        <v>0.82823529411764707</v>
      </c>
      <c r="K20" s="77"/>
    </row>
    <row r="21" spans="1:11" ht="15.75" thickBot="1" x14ac:dyDescent="0.3">
      <c r="A21" s="516"/>
      <c r="B21" s="517"/>
      <c r="C21" s="93" t="s">
        <v>3</v>
      </c>
      <c r="D21" s="84">
        <f>SUM(D19:D20)</f>
        <v>4169</v>
      </c>
      <c r="E21" s="21">
        <f>SUM(E19:E20)</f>
        <v>3136</v>
      </c>
      <c r="F21" s="21">
        <f>SUM(F19:F20)</f>
        <v>3121</v>
      </c>
      <c r="G21" s="85">
        <f t="shared" si="0"/>
        <v>0.74862077236747426</v>
      </c>
      <c r="H21" s="87">
        <f>SUM(H19:H20)</f>
        <v>2969</v>
      </c>
      <c r="I21" s="85">
        <f t="shared" si="1"/>
        <v>0.95129766100608781</v>
      </c>
      <c r="J21" s="85">
        <f t="shared" si="2"/>
        <v>0.71216118973374909</v>
      </c>
      <c r="K21" s="77"/>
    </row>
    <row r="22" spans="1:11" x14ac:dyDescent="0.2">
      <c r="A22" s="524" t="s">
        <v>15</v>
      </c>
      <c r="B22" s="498" t="s">
        <v>16</v>
      </c>
      <c r="C22" s="72" t="s">
        <v>6</v>
      </c>
      <c r="D22" s="73">
        <v>717</v>
      </c>
      <c r="E22" s="74">
        <v>515</v>
      </c>
      <c r="F22" s="74">
        <v>514</v>
      </c>
      <c r="G22" s="75">
        <f t="shared" si="0"/>
        <v>0.71687587168758715</v>
      </c>
      <c r="H22" s="76">
        <v>485</v>
      </c>
      <c r="I22" s="75">
        <f t="shared" si="1"/>
        <v>0.94357976653696496</v>
      </c>
      <c r="J22" s="75">
        <f t="shared" si="2"/>
        <v>0.67642956764295681</v>
      </c>
      <c r="K22" s="77"/>
    </row>
    <row r="23" spans="1:11" x14ac:dyDescent="0.2">
      <c r="A23" s="525"/>
      <c r="B23" s="499"/>
      <c r="C23" s="78" t="s">
        <v>7</v>
      </c>
      <c r="D23" s="79">
        <v>205</v>
      </c>
      <c r="E23" s="80">
        <v>191</v>
      </c>
      <c r="F23" s="80">
        <v>191</v>
      </c>
      <c r="G23" s="81">
        <f t="shared" si="0"/>
        <v>0.93170731707317078</v>
      </c>
      <c r="H23" s="82">
        <v>186</v>
      </c>
      <c r="I23" s="81">
        <f t="shared" si="1"/>
        <v>0.97382198952879584</v>
      </c>
      <c r="J23" s="81">
        <f t="shared" si="2"/>
        <v>0.90731707317073174</v>
      </c>
      <c r="K23" s="77"/>
    </row>
    <row r="24" spans="1:11" ht="13.5" thickBot="1" x14ac:dyDescent="0.25">
      <c r="A24" s="525"/>
      <c r="B24" s="500"/>
      <c r="C24" s="88" t="s">
        <v>3</v>
      </c>
      <c r="D24" s="84">
        <f>SUM(D22:D23)</f>
        <v>922</v>
      </c>
      <c r="E24" s="21">
        <f>SUM(E22:E23)</f>
        <v>706</v>
      </c>
      <c r="F24" s="21">
        <f>SUM(F22:F23)</f>
        <v>705</v>
      </c>
      <c r="G24" s="85">
        <f t="shared" si="0"/>
        <v>0.76464208242950105</v>
      </c>
      <c r="H24" s="87">
        <f>SUM(H22:H23)</f>
        <v>671</v>
      </c>
      <c r="I24" s="85">
        <f t="shared" si="1"/>
        <v>0.95177304964539011</v>
      </c>
      <c r="J24" s="85">
        <f t="shared" si="2"/>
        <v>0.72776572668112793</v>
      </c>
      <c r="K24" s="77"/>
    </row>
    <row r="25" spans="1:11" x14ac:dyDescent="0.2">
      <c r="A25" s="525"/>
      <c r="B25" s="498" t="s">
        <v>17</v>
      </c>
      <c r="C25" s="72" t="s">
        <v>6</v>
      </c>
      <c r="D25" s="73">
        <v>768</v>
      </c>
      <c r="E25" s="74">
        <v>607</v>
      </c>
      <c r="F25" s="74">
        <v>602</v>
      </c>
      <c r="G25" s="75">
        <f t="shared" si="0"/>
        <v>0.78385416666666663</v>
      </c>
      <c r="H25" s="76">
        <v>580</v>
      </c>
      <c r="I25" s="75">
        <f t="shared" si="1"/>
        <v>0.96345514950166111</v>
      </c>
      <c r="J25" s="75">
        <f t="shared" si="2"/>
        <v>0.75520833333333337</v>
      </c>
      <c r="K25" s="77"/>
    </row>
    <row r="26" spans="1:11" x14ac:dyDescent="0.2">
      <c r="A26" s="525"/>
      <c r="B26" s="499"/>
      <c r="C26" s="78" t="s">
        <v>7</v>
      </c>
      <c r="D26" s="79">
        <v>187</v>
      </c>
      <c r="E26" s="80">
        <v>181</v>
      </c>
      <c r="F26" s="80">
        <v>179</v>
      </c>
      <c r="G26" s="81">
        <f t="shared" si="0"/>
        <v>0.95721925133689845</v>
      </c>
      <c r="H26" s="82">
        <v>162</v>
      </c>
      <c r="I26" s="81">
        <f t="shared" si="1"/>
        <v>0.9050279329608939</v>
      </c>
      <c r="J26" s="81">
        <f t="shared" si="2"/>
        <v>0.86631016042780751</v>
      </c>
      <c r="K26" s="77"/>
    </row>
    <row r="27" spans="1:11" ht="13.5" thickBot="1" x14ac:dyDescent="0.25">
      <c r="A27" s="525"/>
      <c r="B27" s="500"/>
      <c r="C27" s="88" t="s">
        <v>3</v>
      </c>
      <c r="D27" s="84">
        <f>SUM(D25:D26)</f>
        <v>955</v>
      </c>
      <c r="E27" s="21">
        <f>SUM(E25:E26)</f>
        <v>788</v>
      </c>
      <c r="F27" s="21">
        <f>SUM(F25:F26)</f>
        <v>781</v>
      </c>
      <c r="G27" s="85">
        <f t="shared" si="0"/>
        <v>0.8178010471204189</v>
      </c>
      <c r="H27" s="87">
        <f>SUM(H25:H26)</f>
        <v>742</v>
      </c>
      <c r="I27" s="85">
        <f t="shared" si="1"/>
        <v>0.95006402048655569</v>
      </c>
      <c r="J27" s="85">
        <f t="shared" si="2"/>
        <v>0.77696335078534029</v>
      </c>
      <c r="K27" s="77"/>
    </row>
    <row r="28" spans="1:11" x14ac:dyDescent="0.2">
      <c r="A28" s="525"/>
      <c r="B28" s="498" t="s">
        <v>18</v>
      </c>
      <c r="C28" s="72" t="s">
        <v>6</v>
      </c>
      <c r="D28" s="73">
        <v>529</v>
      </c>
      <c r="E28" s="74">
        <v>430</v>
      </c>
      <c r="F28" s="74">
        <v>426</v>
      </c>
      <c r="G28" s="75">
        <f t="shared" si="0"/>
        <v>0.80529300567107753</v>
      </c>
      <c r="H28" s="76">
        <v>404</v>
      </c>
      <c r="I28" s="75">
        <f t="shared" si="1"/>
        <v>0.94835680751173712</v>
      </c>
      <c r="J28" s="75">
        <f t="shared" si="2"/>
        <v>0.76370510396975422</v>
      </c>
      <c r="K28" s="77"/>
    </row>
    <row r="29" spans="1:11" x14ac:dyDescent="0.2">
      <c r="A29" s="525"/>
      <c r="B29" s="499"/>
      <c r="C29" s="78" t="s">
        <v>7</v>
      </c>
      <c r="D29" s="79">
        <v>40</v>
      </c>
      <c r="E29" s="80">
        <v>38</v>
      </c>
      <c r="F29" s="80">
        <v>38</v>
      </c>
      <c r="G29" s="81">
        <f t="shared" si="0"/>
        <v>0.95</v>
      </c>
      <c r="H29" s="82">
        <v>36</v>
      </c>
      <c r="I29" s="81">
        <f t="shared" si="1"/>
        <v>0.94736842105263153</v>
      </c>
      <c r="J29" s="81">
        <f t="shared" si="2"/>
        <v>0.9</v>
      </c>
      <c r="K29" s="77"/>
    </row>
    <row r="30" spans="1:11" ht="13.5" thickBot="1" x14ac:dyDescent="0.25">
      <c r="A30" s="525"/>
      <c r="B30" s="500"/>
      <c r="C30" s="88" t="s">
        <v>3</v>
      </c>
      <c r="D30" s="84">
        <f>SUM(D28:D29)</f>
        <v>569</v>
      </c>
      <c r="E30" s="21">
        <f>SUM(E28:E29)</f>
        <v>468</v>
      </c>
      <c r="F30" s="21">
        <f>SUM(F28:F29)</f>
        <v>464</v>
      </c>
      <c r="G30" s="85">
        <f t="shared" si="0"/>
        <v>0.81546572934973638</v>
      </c>
      <c r="H30" s="87">
        <f>SUM(H28:H29)</f>
        <v>440</v>
      </c>
      <c r="I30" s="85">
        <f t="shared" si="1"/>
        <v>0.94827586206896552</v>
      </c>
      <c r="J30" s="85">
        <f t="shared" si="2"/>
        <v>0.77328646748681895</v>
      </c>
      <c r="K30" s="77"/>
    </row>
    <row r="31" spans="1:11" x14ac:dyDescent="0.2">
      <c r="A31" s="525"/>
      <c r="B31" s="498" t="s">
        <v>19</v>
      </c>
      <c r="C31" s="72" t="s">
        <v>6</v>
      </c>
      <c r="D31" s="89">
        <v>2383</v>
      </c>
      <c r="E31" s="3">
        <v>1641</v>
      </c>
      <c r="F31" s="3">
        <v>1635</v>
      </c>
      <c r="G31" s="75">
        <f t="shared" si="0"/>
        <v>0.68610994544691561</v>
      </c>
      <c r="H31" s="76">
        <v>1573</v>
      </c>
      <c r="I31" s="75">
        <f t="shared" si="1"/>
        <v>0.96207951070336395</v>
      </c>
      <c r="J31" s="75">
        <f t="shared" si="2"/>
        <v>0.66009232060428036</v>
      </c>
      <c r="K31" s="77"/>
    </row>
    <row r="32" spans="1:11" x14ac:dyDescent="0.2">
      <c r="A32" s="525"/>
      <c r="B32" s="499"/>
      <c r="C32" s="78" t="s">
        <v>7</v>
      </c>
      <c r="D32" s="91">
        <v>1054</v>
      </c>
      <c r="E32" s="12">
        <v>978</v>
      </c>
      <c r="F32" s="12">
        <v>975</v>
      </c>
      <c r="G32" s="81">
        <f t="shared" si="0"/>
        <v>0.92504743833017078</v>
      </c>
      <c r="H32" s="82">
        <v>951</v>
      </c>
      <c r="I32" s="81">
        <f t="shared" si="1"/>
        <v>0.97538461538461541</v>
      </c>
      <c r="J32" s="81">
        <f t="shared" si="2"/>
        <v>0.90227703984819729</v>
      </c>
      <c r="K32" s="77"/>
    </row>
    <row r="33" spans="1:11" ht="13.5" thickBot="1" x14ac:dyDescent="0.25">
      <c r="A33" s="526"/>
      <c r="B33" s="500"/>
      <c r="C33" s="88" t="s">
        <v>3</v>
      </c>
      <c r="D33" s="84">
        <f>SUM(D31:D32)</f>
        <v>3437</v>
      </c>
      <c r="E33" s="21">
        <f>SUM(E31:E32)</f>
        <v>2619</v>
      </c>
      <c r="F33" s="21">
        <f>SUM(F31:F32)</f>
        <v>2610</v>
      </c>
      <c r="G33" s="85">
        <f t="shared" si="0"/>
        <v>0.75938318300843755</v>
      </c>
      <c r="H33" s="87">
        <f>SUM(H31:H32)</f>
        <v>2524</v>
      </c>
      <c r="I33" s="85">
        <f t="shared" si="1"/>
        <v>0.96704980842911881</v>
      </c>
      <c r="J33" s="85">
        <f t="shared" si="2"/>
        <v>0.73436136165260402</v>
      </c>
      <c r="K33" s="77"/>
    </row>
    <row r="34" spans="1:11" x14ac:dyDescent="0.2">
      <c r="A34" s="512" t="s">
        <v>20</v>
      </c>
      <c r="B34" s="513"/>
      <c r="C34" s="72" t="s">
        <v>6</v>
      </c>
      <c r="D34" s="89">
        <f t="shared" ref="D34:F35" si="4">D22+D25+D28+D31</f>
        <v>4397</v>
      </c>
      <c r="E34" s="3">
        <f t="shared" si="4"/>
        <v>3193</v>
      </c>
      <c r="F34" s="3">
        <f t="shared" si="4"/>
        <v>3177</v>
      </c>
      <c r="G34" s="75">
        <f t="shared" si="0"/>
        <v>0.72253809415510573</v>
      </c>
      <c r="H34" s="90">
        <f>H22+H25+H28+H31</f>
        <v>3042</v>
      </c>
      <c r="I34" s="75">
        <f t="shared" si="1"/>
        <v>0.95750708215297453</v>
      </c>
      <c r="J34" s="75">
        <f t="shared" si="2"/>
        <v>0.69183534227882648</v>
      </c>
      <c r="K34" s="77"/>
    </row>
    <row r="35" spans="1:11" x14ac:dyDescent="0.2">
      <c r="A35" s="514"/>
      <c r="B35" s="515"/>
      <c r="C35" s="78" t="s">
        <v>7</v>
      </c>
      <c r="D35" s="91">
        <f t="shared" si="4"/>
        <v>1486</v>
      </c>
      <c r="E35" s="12">
        <f t="shared" si="4"/>
        <v>1388</v>
      </c>
      <c r="F35" s="12">
        <f t="shared" si="4"/>
        <v>1383</v>
      </c>
      <c r="G35" s="81">
        <f t="shared" si="0"/>
        <v>0.9306864064602961</v>
      </c>
      <c r="H35" s="92">
        <f>H23+H26+H29+H32</f>
        <v>1335</v>
      </c>
      <c r="I35" s="81">
        <f t="shared" si="1"/>
        <v>0.96529284164858997</v>
      </c>
      <c r="J35" s="81">
        <f t="shared" si="2"/>
        <v>0.89838492597577391</v>
      </c>
      <c r="K35" s="77"/>
    </row>
    <row r="36" spans="1:11" ht="15.75" thickBot="1" x14ac:dyDescent="0.3">
      <c r="A36" s="516"/>
      <c r="B36" s="517"/>
      <c r="C36" s="93" t="s">
        <v>3</v>
      </c>
      <c r="D36" s="84">
        <f>SUM(D34:D35)</f>
        <v>5883</v>
      </c>
      <c r="E36" s="21">
        <f>SUM(E34:E35)</f>
        <v>4581</v>
      </c>
      <c r="F36" s="21">
        <f>SUM(F34:F35)</f>
        <v>4560</v>
      </c>
      <c r="G36" s="85">
        <f t="shared" si="0"/>
        <v>0.77511473737888836</v>
      </c>
      <c r="H36" s="87">
        <f>SUM(H34:H35)</f>
        <v>4377</v>
      </c>
      <c r="I36" s="85">
        <f t="shared" si="1"/>
        <v>0.95986842105263159</v>
      </c>
      <c r="J36" s="85">
        <f t="shared" si="2"/>
        <v>0.74400815910249873</v>
      </c>
      <c r="K36" s="77"/>
    </row>
    <row r="37" spans="1:11" ht="12.75" customHeight="1" x14ac:dyDescent="0.2">
      <c r="A37" s="518" t="s">
        <v>29</v>
      </c>
      <c r="B37" s="519"/>
      <c r="C37" s="376" t="s">
        <v>22</v>
      </c>
      <c r="D37" s="377">
        <f t="shared" ref="D37:F38" si="5">D4+D7+D19+D34</f>
        <v>11603</v>
      </c>
      <c r="E37" s="378">
        <f t="shared" si="5"/>
        <v>8308</v>
      </c>
      <c r="F37" s="378">
        <f t="shared" si="5"/>
        <v>8258</v>
      </c>
      <c r="G37" s="379">
        <f t="shared" si="0"/>
        <v>0.71171248814961652</v>
      </c>
      <c r="H37" s="378">
        <f>H4+H7+H19+H34</f>
        <v>7858</v>
      </c>
      <c r="I37" s="379">
        <f t="shared" si="1"/>
        <v>0.95156212157907483</v>
      </c>
      <c r="J37" s="379">
        <f t="shared" si="2"/>
        <v>0.67723864517797117</v>
      </c>
      <c r="K37" s="77"/>
    </row>
    <row r="38" spans="1:11" x14ac:dyDescent="0.2">
      <c r="A38" s="520"/>
      <c r="B38" s="521"/>
      <c r="C38" s="380" t="s">
        <v>23</v>
      </c>
      <c r="D38" s="381">
        <f t="shared" si="5"/>
        <v>3640</v>
      </c>
      <c r="E38" s="382">
        <f t="shared" si="5"/>
        <v>3311</v>
      </c>
      <c r="F38" s="382">
        <f t="shared" si="5"/>
        <v>3301</v>
      </c>
      <c r="G38" s="383">
        <f t="shared" si="0"/>
        <v>0.90686813186813187</v>
      </c>
      <c r="H38" s="382">
        <f>H5+H8+H20+H35</f>
        <v>3136</v>
      </c>
      <c r="I38" s="384">
        <f t="shared" si="1"/>
        <v>0.95001514692517419</v>
      </c>
      <c r="J38" s="384">
        <f t="shared" si="2"/>
        <v>0.86153846153846159</v>
      </c>
      <c r="K38" s="77"/>
    </row>
    <row r="39" spans="1:11" ht="15.75" thickBot="1" x14ac:dyDescent="0.3">
      <c r="A39" s="522"/>
      <c r="B39" s="523"/>
      <c r="C39" s="385" t="s">
        <v>24</v>
      </c>
      <c r="D39" s="386">
        <f>SUM(D37:D38)</f>
        <v>15243</v>
      </c>
      <c r="E39" s="387">
        <f>SUM(E37:E38)</f>
        <v>11619</v>
      </c>
      <c r="F39" s="387">
        <f>SUM(F37:F38)</f>
        <v>11559</v>
      </c>
      <c r="G39" s="388">
        <f t="shared" si="0"/>
        <v>0.75831529226530214</v>
      </c>
      <c r="H39" s="387">
        <f>SUM(H37:H38)</f>
        <v>10994</v>
      </c>
      <c r="I39" s="388">
        <f t="shared" si="1"/>
        <v>0.95112033912968252</v>
      </c>
      <c r="J39" s="388">
        <f t="shared" si="2"/>
        <v>0.72124909794659842</v>
      </c>
    </row>
  </sheetData>
  <mergeCells count="24">
    <mergeCell ref="A34:B36"/>
    <mergeCell ref="A37:B39"/>
    <mergeCell ref="A10:A18"/>
    <mergeCell ref="B10:B12"/>
    <mergeCell ref="B13:B15"/>
    <mergeCell ref="B16:B18"/>
    <mergeCell ref="A19:B21"/>
    <mergeCell ref="A22:A33"/>
    <mergeCell ref="B22:B24"/>
    <mergeCell ref="B25:B27"/>
    <mergeCell ref="B28:B30"/>
    <mergeCell ref="B31:B33"/>
    <mergeCell ref="I1:I3"/>
    <mergeCell ref="J1:J3"/>
    <mergeCell ref="A4:A6"/>
    <mergeCell ref="B4:B6"/>
    <mergeCell ref="A7:A9"/>
    <mergeCell ref="B7:B9"/>
    <mergeCell ref="A1:C3"/>
    <mergeCell ref="D1:D3"/>
    <mergeCell ref="E1:E3"/>
    <mergeCell ref="F1:F3"/>
    <mergeCell ref="G1:G3"/>
    <mergeCell ref="H1:H3"/>
  </mergeCells>
  <printOptions horizontalCentered="1"/>
  <pageMargins left="0" right="0" top="1.64" bottom="0.6" header="0.28999999999999998" footer="0"/>
  <pageSetup paperSize="9" scale="80" orientation="landscape" r:id="rId1"/>
  <headerFooter alignWithMargins="0">
    <oddHeader xml:space="preserve">&amp;L&amp;G&amp;C&amp;"Arial,Negrita"&amp;12
EVALUACIÓN DE BACHILLERATO PARA EL ACCESO A LA UNIVERSIDAD. 
Avance de Resultados. Junio 2020
Todas las Universidades y Provincias de Castilla y León.
</oddHeader>
    <oddFooter>&amp;LDirección General de Universidades e Investigación&amp;RServicio de Enseñanza Universitaria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1"/>
  <sheetViews>
    <sheetView view="pageLayout" zoomScaleNormal="100" zoomScaleSheetLayoutView="110" workbookViewId="0">
      <selection activeCell="F7" sqref="F7"/>
    </sheetView>
  </sheetViews>
  <sheetFormatPr baseColWidth="10" defaultRowHeight="12.75" x14ac:dyDescent="0.2"/>
  <cols>
    <col min="1" max="3" width="11.42578125" style="94"/>
    <col min="4" max="7" width="15.7109375" style="94" customWidth="1"/>
    <col min="8" max="8" width="14.140625" style="94" customWidth="1"/>
    <col min="9" max="9" width="17.28515625" style="94" customWidth="1"/>
    <col min="10" max="10" width="15.7109375" style="94" customWidth="1"/>
    <col min="11" max="16384" width="11.42578125" style="94"/>
  </cols>
  <sheetData>
    <row r="1" spans="1:11" ht="12.75" customHeight="1" x14ac:dyDescent="0.2">
      <c r="A1" s="533" t="s">
        <v>27</v>
      </c>
      <c r="B1" s="534"/>
      <c r="C1" s="535"/>
      <c r="D1" s="492" t="s">
        <v>114</v>
      </c>
      <c r="E1" s="492" t="s">
        <v>115</v>
      </c>
      <c r="F1" s="492" t="s">
        <v>116</v>
      </c>
      <c r="G1" s="492" t="s">
        <v>28</v>
      </c>
      <c r="H1" s="503" t="s">
        <v>117</v>
      </c>
      <c r="I1" s="492" t="s">
        <v>118</v>
      </c>
      <c r="J1" s="492" t="s">
        <v>119</v>
      </c>
    </row>
    <row r="2" spans="1:11" x14ac:dyDescent="0.2">
      <c r="A2" s="483"/>
      <c r="B2" s="536"/>
      <c r="C2" s="537"/>
      <c r="D2" s="510"/>
      <c r="E2" s="493"/>
      <c r="F2" s="493"/>
      <c r="G2" s="510"/>
      <c r="H2" s="506"/>
      <c r="I2" s="493"/>
      <c r="J2" s="493"/>
    </row>
    <row r="3" spans="1:11" ht="27.75" customHeight="1" thickBot="1" x14ac:dyDescent="0.25">
      <c r="A3" s="538"/>
      <c r="B3" s="539"/>
      <c r="C3" s="540"/>
      <c r="D3" s="511"/>
      <c r="E3" s="494"/>
      <c r="F3" s="494"/>
      <c r="G3" s="511"/>
      <c r="H3" s="509"/>
      <c r="I3" s="494"/>
      <c r="J3" s="494"/>
    </row>
    <row r="4" spans="1:11" x14ac:dyDescent="0.2">
      <c r="A4" s="527" t="s">
        <v>4</v>
      </c>
      <c r="B4" s="530" t="s">
        <v>5</v>
      </c>
      <c r="C4" s="95" t="s">
        <v>6</v>
      </c>
      <c r="D4" s="73">
        <v>1634</v>
      </c>
      <c r="E4" s="74">
        <v>65</v>
      </c>
      <c r="F4" s="74">
        <v>65</v>
      </c>
      <c r="G4" s="75">
        <v>3.9779681762545899E-2</v>
      </c>
      <c r="H4" s="76">
        <v>54</v>
      </c>
      <c r="I4" s="75">
        <v>0.83076923076923082</v>
      </c>
      <c r="J4" s="75">
        <v>3.3047735618115054E-2</v>
      </c>
      <c r="K4" s="96"/>
    </row>
    <row r="5" spans="1:11" x14ac:dyDescent="0.2">
      <c r="A5" s="528"/>
      <c r="B5" s="531"/>
      <c r="C5" s="97" t="s">
        <v>7</v>
      </c>
      <c r="D5" s="79">
        <v>597</v>
      </c>
      <c r="E5" s="80">
        <v>42</v>
      </c>
      <c r="F5" s="80">
        <v>42</v>
      </c>
      <c r="G5" s="81">
        <v>7.0351758793969849E-2</v>
      </c>
      <c r="H5" s="82">
        <v>34</v>
      </c>
      <c r="I5" s="81">
        <v>0.80952380952380953</v>
      </c>
      <c r="J5" s="81">
        <v>5.6951423785594639E-2</v>
      </c>
      <c r="K5" s="96"/>
    </row>
    <row r="6" spans="1:11" ht="13.5" thickBot="1" x14ac:dyDescent="0.25">
      <c r="A6" s="529"/>
      <c r="B6" s="532"/>
      <c r="C6" s="98" t="s">
        <v>3</v>
      </c>
      <c r="D6" s="84">
        <v>2231</v>
      </c>
      <c r="E6" s="21">
        <v>107</v>
      </c>
      <c r="F6" s="21">
        <v>107</v>
      </c>
      <c r="G6" s="85">
        <v>4.7960555804571939E-2</v>
      </c>
      <c r="H6" s="86">
        <v>88</v>
      </c>
      <c r="I6" s="85">
        <v>0.82242990654205606</v>
      </c>
      <c r="J6" s="85">
        <v>3.9444195428059166E-2</v>
      </c>
      <c r="K6" s="96"/>
    </row>
    <row r="7" spans="1:11" x14ac:dyDescent="0.2">
      <c r="A7" s="527" t="s">
        <v>8</v>
      </c>
      <c r="B7" s="530" t="s">
        <v>9</v>
      </c>
      <c r="C7" s="99" t="s">
        <v>6</v>
      </c>
      <c r="D7" s="73">
        <v>2253</v>
      </c>
      <c r="E7" s="74">
        <v>110</v>
      </c>
      <c r="F7" s="74">
        <v>110</v>
      </c>
      <c r="G7" s="75">
        <v>4.8823790501553485E-2</v>
      </c>
      <c r="H7" s="76">
        <v>95</v>
      </c>
      <c r="I7" s="75">
        <v>0.86363636363636365</v>
      </c>
      <c r="J7" s="75">
        <v>4.2166000887705279E-2</v>
      </c>
      <c r="K7" s="96"/>
    </row>
    <row r="8" spans="1:11" x14ac:dyDescent="0.2">
      <c r="A8" s="528"/>
      <c r="B8" s="531"/>
      <c r="C8" s="97" t="s">
        <v>7</v>
      </c>
      <c r="D8" s="79">
        <v>707</v>
      </c>
      <c r="E8" s="80">
        <v>26</v>
      </c>
      <c r="F8" s="80">
        <v>26</v>
      </c>
      <c r="G8" s="81">
        <v>3.6775106082036775E-2</v>
      </c>
      <c r="H8" s="82">
        <v>21</v>
      </c>
      <c r="I8" s="81">
        <v>0.80769230769230771</v>
      </c>
      <c r="J8" s="81">
        <v>2.9702970297029702E-2</v>
      </c>
      <c r="K8" s="96"/>
    </row>
    <row r="9" spans="1:11" ht="13.5" thickBot="1" x14ac:dyDescent="0.25">
      <c r="A9" s="529"/>
      <c r="B9" s="532"/>
      <c r="C9" s="98" t="s">
        <v>3</v>
      </c>
      <c r="D9" s="84">
        <v>2960</v>
      </c>
      <c r="E9" s="21">
        <v>136</v>
      </c>
      <c r="F9" s="21">
        <v>136</v>
      </c>
      <c r="G9" s="85">
        <v>4.5945945945945948E-2</v>
      </c>
      <c r="H9" s="87">
        <v>116</v>
      </c>
      <c r="I9" s="85">
        <v>0.8529411764705882</v>
      </c>
      <c r="J9" s="85">
        <v>3.9189189189189191E-2</v>
      </c>
      <c r="K9" s="96"/>
    </row>
    <row r="10" spans="1:11" x14ac:dyDescent="0.2">
      <c r="A10" s="527" t="s">
        <v>10</v>
      </c>
      <c r="B10" s="530" t="s">
        <v>11</v>
      </c>
      <c r="C10" s="99" t="s">
        <v>6</v>
      </c>
      <c r="D10" s="73">
        <v>769</v>
      </c>
      <c r="E10" s="74">
        <v>34</v>
      </c>
      <c r="F10" s="74">
        <v>34</v>
      </c>
      <c r="G10" s="75">
        <v>4.4213263979193757E-2</v>
      </c>
      <c r="H10" s="76">
        <v>26</v>
      </c>
      <c r="I10" s="75">
        <v>0.76470588235294112</v>
      </c>
      <c r="J10" s="75">
        <v>3.3810143042912875E-2</v>
      </c>
      <c r="K10" s="96"/>
    </row>
    <row r="11" spans="1:11" x14ac:dyDescent="0.2">
      <c r="A11" s="528"/>
      <c r="B11" s="531"/>
      <c r="C11" s="97" t="s">
        <v>7</v>
      </c>
      <c r="D11" s="79">
        <v>223</v>
      </c>
      <c r="E11" s="80">
        <v>12</v>
      </c>
      <c r="F11" s="80">
        <v>12</v>
      </c>
      <c r="G11" s="81">
        <v>5.3811659192825115E-2</v>
      </c>
      <c r="H11" s="82">
        <v>8</v>
      </c>
      <c r="I11" s="81">
        <v>0.66666666666666663</v>
      </c>
      <c r="J11" s="81">
        <v>3.5874439461883408E-2</v>
      </c>
      <c r="K11" s="96"/>
    </row>
    <row r="12" spans="1:11" ht="13.5" thickBot="1" x14ac:dyDescent="0.25">
      <c r="A12" s="528"/>
      <c r="B12" s="532"/>
      <c r="C12" s="100" t="s">
        <v>3</v>
      </c>
      <c r="D12" s="84">
        <v>992</v>
      </c>
      <c r="E12" s="21">
        <v>46</v>
      </c>
      <c r="F12" s="21">
        <v>46</v>
      </c>
      <c r="G12" s="85">
        <v>4.6370967741935484E-2</v>
      </c>
      <c r="H12" s="87">
        <v>34</v>
      </c>
      <c r="I12" s="85">
        <v>0.73913043478260865</v>
      </c>
      <c r="J12" s="85">
        <v>3.4274193548387094E-2</v>
      </c>
      <c r="K12" s="96"/>
    </row>
    <row r="13" spans="1:11" x14ac:dyDescent="0.2">
      <c r="A13" s="528"/>
      <c r="B13" s="530" t="s">
        <v>12</v>
      </c>
      <c r="C13" s="99" t="s">
        <v>6</v>
      </c>
      <c r="D13" s="73">
        <v>1630</v>
      </c>
      <c r="E13" s="74">
        <v>94</v>
      </c>
      <c r="F13" s="74">
        <v>92</v>
      </c>
      <c r="G13" s="75">
        <v>5.6441717791411043E-2</v>
      </c>
      <c r="H13" s="76">
        <v>81</v>
      </c>
      <c r="I13" s="75">
        <v>0.88043478260869568</v>
      </c>
      <c r="J13" s="75">
        <v>4.9693251533742329E-2</v>
      </c>
      <c r="K13" s="96"/>
    </row>
    <row r="14" spans="1:11" x14ac:dyDescent="0.2">
      <c r="A14" s="528"/>
      <c r="B14" s="531"/>
      <c r="C14" s="97" t="s">
        <v>7</v>
      </c>
      <c r="D14" s="79">
        <v>527</v>
      </c>
      <c r="E14" s="80">
        <v>27</v>
      </c>
      <c r="F14" s="80">
        <v>27</v>
      </c>
      <c r="G14" s="81">
        <v>5.1233396584440226E-2</v>
      </c>
      <c r="H14" s="82">
        <v>18</v>
      </c>
      <c r="I14" s="81">
        <v>0.66666666666666663</v>
      </c>
      <c r="J14" s="81">
        <v>3.4155597722960153E-2</v>
      </c>
      <c r="K14" s="96"/>
    </row>
    <row r="15" spans="1:11" ht="13.5" thickBot="1" x14ac:dyDescent="0.25">
      <c r="A15" s="528"/>
      <c r="B15" s="532"/>
      <c r="C15" s="100" t="s">
        <v>3</v>
      </c>
      <c r="D15" s="84">
        <v>2157</v>
      </c>
      <c r="E15" s="21">
        <v>121</v>
      </c>
      <c r="F15" s="21">
        <v>119</v>
      </c>
      <c r="G15" s="85">
        <v>5.5169216504404268E-2</v>
      </c>
      <c r="H15" s="87">
        <v>99</v>
      </c>
      <c r="I15" s="85">
        <v>0.83193277310924374</v>
      </c>
      <c r="J15" s="85">
        <v>4.5897079276773299E-2</v>
      </c>
      <c r="K15" s="96"/>
    </row>
    <row r="16" spans="1:11" x14ac:dyDescent="0.2">
      <c r="A16" s="528"/>
      <c r="B16" s="530" t="s">
        <v>13</v>
      </c>
      <c r="C16" s="99" t="s">
        <v>6</v>
      </c>
      <c r="D16" s="73">
        <v>920</v>
      </c>
      <c r="E16" s="74">
        <v>45</v>
      </c>
      <c r="F16" s="74">
        <v>42</v>
      </c>
      <c r="G16" s="75">
        <v>4.5652173913043478E-2</v>
      </c>
      <c r="H16" s="76">
        <v>27</v>
      </c>
      <c r="I16" s="75">
        <v>0.6428571428571429</v>
      </c>
      <c r="J16" s="75">
        <v>2.9347826086956522E-2</v>
      </c>
      <c r="K16" s="96"/>
    </row>
    <row r="17" spans="1:11" x14ac:dyDescent="0.2">
      <c r="A17" s="528"/>
      <c r="B17" s="531"/>
      <c r="C17" s="97" t="s">
        <v>7</v>
      </c>
      <c r="D17" s="79">
        <v>100</v>
      </c>
      <c r="E17" s="339" t="s">
        <v>120</v>
      </c>
      <c r="F17" s="339" t="s">
        <v>120</v>
      </c>
      <c r="G17" s="81">
        <v>0.04</v>
      </c>
      <c r="H17" s="340" t="s">
        <v>120</v>
      </c>
      <c r="I17" s="81">
        <v>0.5</v>
      </c>
      <c r="J17" s="81">
        <v>0.02</v>
      </c>
      <c r="K17" s="96"/>
    </row>
    <row r="18" spans="1:11" ht="13.5" thickBot="1" x14ac:dyDescent="0.25">
      <c r="A18" s="529"/>
      <c r="B18" s="532"/>
      <c r="C18" s="100" t="s">
        <v>3</v>
      </c>
      <c r="D18" s="84">
        <v>1020</v>
      </c>
      <c r="E18" s="21">
        <v>49</v>
      </c>
      <c r="F18" s="21">
        <v>46</v>
      </c>
      <c r="G18" s="85">
        <v>4.5098039215686274E-2</v>
      </c>
      <c r="H18" s="87">
        <v>29</v>
      </c>
      <c r="I18" s="85">
        <v>0.63043478260869568</v>
      </c>
      <c r="J18" s="85">
        <v>2.8431372549019607E-2</v>
      </c>
      <c r="K18" s="96"/>
    </row>
    <row r="19" spans="1:11" x14ac:dyDescent="0.2">
      <c r="A19" s="541" t="s">
        <v>14</v>
      </c>
      <c r="B19" s="542"/>
      <c r="C19" s="101" t="s">
        <v>6</v>
      </c>
      <c r="D19" s="89">
        <v>3319</v>
      </c>
      <c r="E19" s="3">
        <v>173</v>
      </c>
      <c r="F19" s="3">
        <v>168</v>
      </c>
      <c r="G19" s="75">
        <v>5.0617655920457971E-2</v>
      </c>
      <c r="H19" s="90">
        <v>134</v>
      </c>
      <c r="I19" s="75">
        <v>0.79761904761904767</v>
      </c>
      <c r="J19" s="75">
        <v>4.0373606507984335E-2</v>
      </c>
      <c r="K19" s="96"/>
    </row>
    <row r="20" spans="1:11" x14ac:dyDescent="0.2">
      <c r="A20" s="483"/>
      <c r="B20" s="536"/>
      <c r="C20" s="102" t="s">
        <v>7</v>
      </c>
      <c r="D20" s="91">
        <v>850</v>
      </c>
      <c r="E20" s="12">
        <v>43</v>
      </c>
      <c r="F20" s="12">
        <v>43</v>
      </c>
      <c r="G20" s="81">
        <v>5.0588235294117649E-2</v>
      </c>
      <c r="H20" s="92">
        <v>28</v>
      </c>
      <c r="I20" s="81">
        <v>0.65116279069767447</v>
      </c>
      <c r="J20" s="81">
        <v>3.2941176470588238E-2</v>
      </c>
      <c r="K20" s="96"/>
    </row>
    <row r="21" spans="1:11" ht="13.5" thickBot="1" x14ac:dyDescent="0.25">
      <c r="A21" s="538"/>
      <c r="B21" s="539"/>
      <c r="C21" s="103" t="s">
        <v>3</v>
      </c>
      <c r="D21" s="84">
        <v>4169</v>
      </c>
      <c r="E21" s="21">
        <v>216</v>
      </c>
      <c r="F21" s="21">
        <v>211</v>
      </c>
      <c r="G21" s="85">
        <v>5.0611657471815785E-2</v>
      </c>
      <c r="H21" s="87">
        <v>162</v>
      </c>
      <c r="I21" s="85">
        <v>0.76777251184834128</v>
      </c>
      <c r="J21" s="85">
        <v>3.885823938594387E-2</v>
      </c>
      <c r="K21" s="96"/>
    </row>
    <row r="22" spans="1:11" x14ac:dyDescent="0.2">
      <c r="A22" s="549" t="s">
        <v>15</v>
      </c>
      <c r="B22" s="498" t="s">
        <v>16</v>
      </c>
      <c r="C22" s="99" t="s">
        <v>6</v>
      </c>
      <c r="D22" s="73">
        <v>717</v>
      </c>
      <c r="E22" s="74">
        <v>36</v>
      </c>
      <c r="F22" s="74">
        <v>36</v>
      </c>
      <c r="G22" s="75">
        <v>5.0209205020920501E-2</v>
      </c>
      <c r="H22" s="76">
        <v>33</v>
      </c>
      <c r="I22" s="75">
        <v>0.91666666666666663</v>
      </c>
      <c r="J22" s="75">
        <v>4.6025104602510462E-2</v>
      </c>
      <c r="K22" s="96"/>
    </row>
    <row r="23" spans="1:11" x14ac:dyDescent="0.2">
      <c r="A23" s="550"/>
      <c r="B23" s="499"/>
      <c r="C23" s="97" t="s">
        <v>7</v>
      </c>
      <c r="D23" s="79">
        <v>205</v>
      </c>
      <c r="E23" s="80">
        <v>11</v>
      </c>
      <c r="F23" s="80">
        <v>11</v>
      </c>
      <c r="G23" s="81">
        <v>5.3658536585365853E-2</v>
      </c>
      <c r="H23" s="82">
        <v>9</v>
      </c>
      <c r="I23" s="81">
        <v>0.81818181818181823</v>
      </c>
      <c r="J23" s="81">
        <v>4.3902439024390241E-2</v>
      </c>
      <c r="K23" s="96"/>
    </row>
    <row r="24" spans="1:11" ht="13.5" thickBot="1" x14ac:dyDescent="0.25">
      <c r="A24" s="550"/>
      <c r="B24" s="500"/>
      <c r="C24" s="100" t="s">
        <v>3</v>
      </c>
      <c r="D24" s="84">
        <v>922</v>
      </c>
      <c r="E24" s="21">
        <v>47</v>
      </c>
      <c r="F24" s="21">
        <v>47</v>
      </c>
      <c r="G24" s="85">
        <v>5.0976138828633402E-2</v>
      </c>
      <c r="H24" s="87">
        <v>42</v>
      </c>
      <c r="I24" s="85">
        <v>0.8936170212765957</v>
      </c>
      <c r="J24" s="85">
        <v>4.5553145336225599E-2</v>
      </c>
      <c r="K24" s="96"/>
    </row>
    <row r="25" spans="1:11" x14ac:dyDescent="0.2">
      <c r="A25" s="550"/>
      <c r="B25" s="498" t="s">
        <v>17</v>
      </c>
      <c r="C25" s="99" t="s">
        <v>6</v>
      </c>
      <c r="D25" s="73">
        <v>768</v>
      </c>
      <c r="E25" s="74">
        <v>38</v>
      </c>
      <c r="F25" s="74">
        <v>37</v>
      </c>
      <c r="G25" s="75">
        <v>4.8177083333333336E-2</v>
      </c>
      <c r="H25" s="76">
        <v>31</v>
      </c>
      <c r="I25" s="75">
        <v>0.83783783783783783</v>
      </c>
      <c r="J25" s="75">
        <v>4.0364583333333336E-2</v>
      </c>
      <c r="K25" s="96"/>
    </row>
    <row r="26" spans="1:11" x14ac:dyDescent="0.2">
      <c r="A26" s="550"/>
      <c r="B26" s="499"/>
      <c r="C26" s="97" t="s">
        <v>7</v>
      </c>
      <c r="D26" s="79">
        <v>187</v>
      </c>
      <c r="E26" s="80">
        <v>11</v>
      </c>
      <c r="F26" s="80">
        <v>11</v>
      </c>
      <c r="G26" s="81">
        <v>5.8823529411764705E-2</v>
      </c>
      <c r="H26" s="82">
        <v>9</v>
      </c>
      <c r="I26" s="81">
        <v>0.81818181818181823</v>
      </c>
      <c r="J26" s="81">
        <v>4.8128342245989303E-2</v>
      </c>
      <c r="K26" s="96"/>
    </row>
    <row r="27" spans="1:11" ht="13.5" thickBot="1" x14ac:dyDescent="0.25">
      <c r="A27" s="550"/>
      <c r="B27" s="500"/>
      <c r="C27" s="100" t="s">
        <v>3</v>
      </c>
      <c r="D27" s="84">
        <v>955</v>
      </c>
      <c r="E27" s="21">
        <v>49</v>
      </c>
      <c r="F27" s="21">
        <v>48</v>
      </c>
      <c r="G27" s="85">
        <v>5.0261780104712044E-2</v>
      </c>
      <c r="H27" s="87">
        <v>40</v>
      </c>
      <c r="I27" s="85">
        <v>0.83333333333333337</v>
      </c>
      <c r="J27" s="85">
        <v>4.1884816753926704E-2</v>
      </c>
      <c r="K27" s="96"/>
    </row>
    <row r="28" spans="1:11" x14ac:dyDescent="0.2">
      <c r="A28" s="550"/>
      <c r="B28" s="498" t="s">
        <v>18</v>
      </c>
      <c r="C28" s="99" t="s">
        <v>6</v>
      </c>
      <c r="D28" s="73">
        <v>529</v>
      </c>
      <c r="E28" s="74">
        <v>19</v>
      </c>
      <c r="F28" s="74">
        <v>18</v>
      </c>
      <c r="G28" s="75">
        <v>3.4026465028355386E-2</v>
      </c>
      <c r="H28" s="76">
        <v>16</v>
      </c>
      <c r="I28" s="75">
        <v>0.88888888888888884</v>
      </c>
      <c r="J28" s="75">
        <v>3.0245746691871456E-2</v>
      </c>
      <c r="K28" s="96"/>
    </row>
    <row r="29" spans="1:11" x14ac:dyDescent="0.2">
      <c r="A29" s="550"/>
      <c r="B29" s="499"/>
      <c r="C29" s="97" t="s">
        <v>7</v>
      </c>
      <c r="D29" s="79">
        <v>40</v>
      </c>
      <c r="E29" s="339" t="s">
        <v>120</v>
      </c>
      <c r="F29" s="339" t="s">
        <v>120</v>
      </c>
      <c r="G29" s="81">
        <v>0.05</v>
      </c>
      <c r="H29" s="340" t="s">
        <v>120</v>
      </c>
      <c r="I29" s="81">
        <v>1</v>
      </c>
      <c r="J29" s="81">
        <v>0.05</v>
      </c>
      <c r="K29" s="96"/>
    </row>
    <row r="30" spans="1:11" ht="13.5" thickBot="1" x14ac:dyDescent="0.25">
      <c r="A30" s="550"/>
      <c r="B30" s="500"/>
      <c r="C30" s="100" t="s">
        <v>3</v>
      </c>
      <c r="D30" s="84">
        <v>569</v>
      </c>
      <c r="E30" s="21">
        <v>21</v>
      </c>
      <c r="F30" s="21">
        <v>20</v>
      </c>
      <c r="G30" s="85">
        <v>3.5149384885764502E-2</v>
      </c>
      <c r="H30" s="87">
        <v>18</v>
      </c>
      <c r="I30" s="85">
        <v>0.9</v>
      </c>
      <c r="J30" s="85">
        <v>3.163444639718805E-2</v>
      </c>
      <c r="K30" s="96"/>
    </row>
    <row r="31" spans="1:11" x14ac:dyDescent="0.2">
      <c r="A31" s="550"/>
      <c r="B31" s="498" t="s">
        <v>19</v>
      </c>
      <c r="C31" s="99" t="s">
        <v>6</v>
      </c>
      <c r="D31" s="89">
        <v>2383</v>
      </c>
      <c r="E31" s="74">
        <v>133</v>
      </c>
      <c r="F31" s="74">
        <v>128</v>
      </c>
      <c r="G31" s="75">
        <v>5.371380612673101E-2</v>
      </c>
      <c r="H31" s="76">
        <v>111</v>
      </c>
      <c r="I31" s="75">
        <v>0.8671875</v>
      </c>
      <c r="J31" s="75">
        <v>4.6579941250524552E-2</v>
      </c>
      <c r="K31" s="96"/>
    </row>
    <row r="32" spans="1:11" x14ac:dyDescent="0.2">
      <c r="A32" s="550"/>
      <c r="B32" s="499"/>
      <c r="C32" s="97" t="s">
        <v>7</v>
      </c>
      <c r="D32" s="91">
        <v>1054</v>
      </c>
      <c r="E32" s="80">
        <v>35</v>
      </c>
      <c r="F32" s="80">
        <v>35</v>
      </c>
      <c r="G32" s="81">
        <v>3.3206831119544589E-2</v>
      </c>
      <c r="H32" s="80">
        <v>31</v>
      </c>
      <c r="I32" s="81">
        <v>0.88571428571428568</v>
      </c>
      <c r="J32" s="81">
        <v>2.9411764705882353E-2</v>
      </c>
      <c r="K32" s="96"/>
    </row>
    <row r="33" spans="1:11" ht="13.5" thickBot="1" x14ac:dyDescent="0.25">
      <c r="A33" s="551"/>
      <c r="B33" s="500"/>
      <c r="C33" s="100" t="s">
        <v>3</v>
      </c>
      <c r="D33" s="84">
        <v>3437</v>
      </c>
      <c r="E33" s="104">
        <v>168</v>
      </c>
      <c r="F33" s="104">
        <v>163</v>
      </c>
      <c r="G33" s="105">
        <v>4.7425080011638053E-2</v>
      </c>
      <c r="H33" s="104">
        <v>142</v>
      </c>
      <c r="I33" s="105">
        <v>0.87116564417177911</v>
      </c>
      <c r="J33" s="105">
        <v>4.1315100378236831E-2</v>
      </c>
      <c r="K33" s="96"/>
    </row>
    <row r="34" spans="1:11" x14ac:dyDescent="0.2">
      <c r="A34" s="541" t="s">
        <v>20</v>
      </c>
      <c r="B34" s="542"/>
      <c r="C34" s="101" t="s">
        <v>6</v>
      </c>
      <c r="D34" s="89">
        <v>4397</v>
      </c>
      <c r="E34" s="106">
        <v>226</v>
      </c>
      <c r="F34" s="106">
        <v>219</v>
      </c>
      <c r="G34" s="107">
        <v>4.9806686377075277E-2</v>
      </c>
      <c r="H34" s="106">
        <v>191</v>
      </c>
      <c r="I34" s="107">
        <v>0.87214611872146119</v>
      </c>
      <c r="J34" s="107">
        <v>4.3438708210143277E-2</v>
      </c>
      <c r="K34" s="96"/>
    </row>
    <row r="35" spans="1:11" x14ac:dyDescent="0.2">
      <c r="A35" s="483"/>
      <c r="B35" s="536"/>
      <c r="C35" s="102" t="s">
        <v>7</v>
      </c>
      <c r="D35" s="91">
        <v>1486</v>
      </c>
      <c r="E35" s="108">
        <v>59</v>
      </c>
      <c r="F35" s="108">
        <v>59</v>
      </c>
      <c r="G35" s="109">
        <v>3.9703903095558546E-2</v>
      </c>
      <c r="H35" s="108">
        <v>51</v>
      </c>
      <c r="I35" s="109">
        <v>0.86440677966101698</v>
      </c>
      <c r="J35" s="109">
        <v>3.4320323014804845E-2</v>
      </c>
      <c r="K35" s="96"/>
    </row>
    <row r="36" spans="1:11" ht="13.5" thickBot="1" x14ac:dyDescent="0.25">
      <c r="A36" s="538"/>
      <c r="B36" s="539"/>
      <c r="C36" s="103" t="s">
        <v>3</v>
      </c>
      <c r="D36" s="84">
        <v>5883</v>
      </c>
      <c r="E36" s="110">
        <v>285</v>
      </c>
      <c r="F36" s="110">
        <v>278</v>
      </c>
      <c r="G36" s="111">
        <v>4.7254801971783104E-2</v>
      </c>
      <c r="H36" s="112">
        <v>242</v>
      </c>
      <c r="I36" s="111">
        <v>0.87050359712230219</v>
      </c>
      <c r="J36" s="111">
        <v>4.1135475097739252E-2</v>
      </c>
      <c r="K36" s="96"/>
    </row>
    <row r="37" spans="1:11" x14ac:dyDescent="0.2">
      <c r="A37" s="543" t="s">
        <v>32</v>
      </c>
      <c r="B37" s="544"/>
      <c r="C37" s="389" t="s">
        <v>22</v>
      </c>
      <c r="D37" s="377">
        <v>11603</v>
      </c>
      <c r="E37" s="390">
        <v>574</v>
      </c>
      <c r="F37" s="390">
        <v>562</v>
      </c>
      <c r="G37" s="391">
        <v>4.8435749375161596E-2</v>
      </c>
      <c r="H37" s="390">
        <v>474</v>
      </c>
      <c r="I37" s="391">
        <v>0.84341637010676151</v>
      </c>
      <c r="J37" s="391">
        <v>4.0851503921399641E-2</v>
      </c>
      <c r="K37" s="96"/>
    </row>
    <row r="38" spans="1:11" x14ac:dyDescent="0.2">
      <c r="A38" s="545" t="s">
        <v>33</v>
      </c>
      <c r="B38" s="546"/>
      <c r="C38" s="392" t="s">
        <v>23</v>
      </c>
      <c r="D38" s="381">
        <v>3640</v>
      </c>
      <c r="E38" s="393">
        <v>170</v>
      </c>
      <c r="F38" s="393">
        <v>170</v>
      </c>
      <c r="G38" s="394">
        <v>4.6703296703296704E-2</v>
      </c>
      <c r="H38" s="393">
        <v>134</v>
      </c>
      <c r="I38" s="395">
        <v>0.78823529411764703</v>
      </c>
      <c r="J38" s="440">
        <v>3.6813186813186814E-2</v>
      </c>
      <c r="K38" s="96"/>
    </row>
    <row r="39" spans="1:11" ht="13.5" thickBot="1" x14ac:dyDescent="0.25">
      <c r="A39" s="547"/>
      <c r="B39" s="548"/>
      <c r="C39" s="396" t="s">
        <v>24</v>
      </c>
      <c r="D39" s="386">
        <v>15243</v>
      </c>
      <c r="E39" s="397">
        <v>744</v>
      </c>
      <c r="F39" s="397">
        <v>732</v>
      </c>
      <c r="G39" s="398">
        <v>4.8022042904939971E-2</v>
      </c>
      <c r="H39" s="397">
        <v>608</v>
      </c>
      <c r="I39" s="399">
        <v>0.8306010928961749</v>
      </c>
      <c r="J39" s="441">
        <v>3.988716131995014E-2</v>
      </c>
      <c r="K39" s="96"/>
    </row>
    <row r="41" spans="1:11" x14ac:dyDescent="0.2">
      <c r="E41" s="96"/>
    </row>
  </sheetData>
  <mergeCells count="26">
    <mergeCell ref="A34:B36"/>
    <mergeCell ref="A37:B37"/>
    <mergeCell ref="A38:B38"/>
    <mergeCell ref="A39:B39"/>
    <mergeCell ref="A10:A18"/>
    <mergeCell ref="B10:B12"/>
    <mergeCell ref="B13:B15"/>
    <mergeCell ref="B16:B18"/>
    <mergeCell ref="A19:B21"/>
    <mergeCell ref="A22:A33"/>
    <mergeCell ref="B22:B24"/>
    <mergeCell ref="B25:B27"/>
    <mergeCell ref="B28:B30"/>
    <mergeCell ref="B31:B33"/>
    <mergeCell ref="I1:I3"/>
    <mergeCell ref="J1:J3"/>
    <mergeCell ref="A4:A6"/>
    <mergeCell ref="B4:B6"/>
    <mergeCell ref="A7:A9"/>
    <mergeCell ref="B7:B9"/>
    <mergeCell ref="A1:C3"/>
    <mergeCell ref="D1:D3"/>
    <mergeCell ref="E1:E3"/>
    <mergeCell ref="F1:F3"/>
    <mergeCell ref="G1:G3"/>
    <mergeCell ref="H1:H3"/>
  </mergeCells>
  <printOptions horizontalCentered="1"/>
  <pageMargins left="0" right="0" top="1.88" bottom="0.54" header="0.41" footer="0"/>
  <pageSetup paperSize="9" scale="80" orientation="landscape" r:id="rId1"/>
  <headerFooter alignWithMargins="0">
    <oddHeader xml:space="preserve">&amp;L&amp;G&amp;C&amp;"Arial,Negrita"&amp;12
EVALUACIÓN DE BACHILLERATO PARA EL ACCESO A LA UNIVERSIDAD. 
Avance de Resultados. Septiembre 2020.
Todas las Universidades y Provincias de Castilla y León.
</oddHeader>
    <oddFooter>&amp;LDirección General de Universidades e Investigación&amp;RServicio de Enseñanza Universitaria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B10"/>
  <sheetViews>
    <sheetView view="pageLayout" topLeftCell="B1" zoomScaleNormal="100" zoomScaleSheetLayoutView="91" workbookViewId="0">
      <selection activeCell="P3" sqref="P3"/>
    </sheetView>
  </sheetViews>
  <sheetFormatPr baseColWidth="10" defaultRowHeight="12.75" x14ac:dyDescent="0.2"/>
  <cols>
    <col min="1" max="1" width="14.42578125" customWidth="1"/>
    <col min="2" max="3" width="6.85546875" customWidth="1"/>
    <col min="4" max="4" width="7.5703125" customWidth="1"/>
    <col min="5" max="5" width="8.42578125" customWidth="1"/>
    <col min="6" max="6" width="6.5703125" customWidth="1"/>
    <col min="7" max="7" width="7.5703125" customWidth="1"/>
    <col min="8" max="9" width="8.5703125" customWidth="1"/>
    <col min="10" max="10" width="7.5703125" customWidth="1"/>
    <col min="11" max="13" width="7.140625" customWidth="1"/>
    <col min="14" max="15" width="6.28515625" customWidth="1"/>
    <col min="16" max="16" width="7.140625" customWidth="1"/>
    <col min="17" max="17" width="8.140625" customWidth="1"/>
    <col min="18" max="18" width="8.28515625" customWidth="1"/>
    <col min="19" max="19" width="7.140625" customWidth="1"/>
    <col min="20" max="21" width="6.7109375" customWidth="1"/>
    <col min="22" max="25" width="7.140625" customWidth="1"/>
    <col min="26" max="26" width="7.85546875" customWidth="1"/>
    <col min="27" max="27" width="7.5703125" customWidth="1"/>
    <col min="28" max="28" width="7.140625" customWidth="1"/>
  </cols>
  <sheetData>
    <row r="1" spans="1:28" ht="45" customHeight="1" thickBot="1" x14ac:dyDescent="0.25">
      <c r="A1" s="113"/>
      <c r="B1" s="555" t="s">
        <v>34</v>
      </c>
      <c r="C1" s="556"/>
      <c r="D1" s="556"/>
      <c r="E1" s="556"/>
      <c r="F1" s="556"/>
      <c r="G1" s="556"/>
      <c r="H1" s="556"/>
      <c r="I1" s="556"/>
      <c r="J1" s="557"/>
      <c r="K1" s="555" t="s">
        <v>35</v>
      </c>
      <c r="L1" s="556"/>
      <c r="M1" s="556"/>
      <c r="N1" s="556"/>
      <c r="O1" s="556"/>
      <c r="P1" s="556"/>
      <c r="Q1" s="556"/>
      <c r="R1" s="556"/>
      <c r="S1" s="557"/>
      <c r="T1" s="555" t="s">
        <v>36</v>
      </c>
      <c r="U1" s="556"/>
      <c r="V1" s="556"/>
      <c r="W1" s="556"/>
      <c r="X1" s="556"/>
      <c r="Y1" s="556"/>
      <c r="Z1" s="556"/>
      <c r="AA1" s="556"/>
      <c r="AB1" s="557"/>
    </row>
    <row r="2" spans="1:28" s="115" customFormat="1" ht="35.25" customHeight="1" thickBot="1" x14ac:dyDescent="0.25">
      <c r="A2" s="114"/>
      <c r="B2" s="552" t="s">
        <v>121</v>
      </c>
      <c r="C2" s="553"/>
      <c r="D2" s="554"/>
      <c r="E2" s="558" t="s">
        <v>122</v>
      </c>
      <c r="F2" s="559"/>
      <c r="G2" s="560"/>
      <c r="H2" s="553" t="s">
        <v>123</v>
      </c>
      <c r="I2" s="553"/>
      <c r="J2" s="554"/>
      <c r="K2" s="552" t="s">
        <v>39</v>
      </c>
      <c r="L2" s="553"/>
      <c r="M2" s="554"/>
      <c r="N2" s="552" t="s">
        <v>40</v>
      </c>
      <c r="O2" s="553"/>
      <c r="P2" s="554"/>
      <c r="Q2" s="552" t="s">
        <v>41</v>
      </c>
      <c r="R2" s="553"/>
      <c r="S2" s="554"/>
      <c r="T2" s="552" t="s">
        <v>37</v>
      </c>
      <c r="U2" s="553"/>
      <c r="V2" s="554"/>
      <c r="W2" s="552" t="s">
        <v>38</v>
      </c>
      <c r="X2" s="553"/>
      <c r="Y2" s="554"/>
      <c r="Z2" s="552" t="s">
        <v>42</v>
      </c>
      <c r="AA2" s="553"/>
      <c r="AB2" s="554"/>
    </row>
    <row r="3" spans="1:28" s="120" customFormat="1" ht="45" customHeight="1" thickBot="1" x14ac:dyDescent="0.25">
      <c r="A3" s="116" t="s">
        <v>43</v>
      </c>
      <c r="B3" s="117" t="s">
        <v>1</v>
      </c>
      <c r="C3" s="118" t="s">
        <v>2</v>
      </c>
      <c r="D3" s="119" t="s">
        <v>44</v>
      </c>
      <c r="E3" s="117" t="s">
        <v>1</v>
      </c>
      <c r="F3" s="118" t="s">
        <v>2</v>
      </c>
      <c r="G3" s="119" t="s">
        <v>44</v>
      </c>
      <c r="H3" s="117" t="s">
        <v>1</v>
      </c>
      <c r="I3" s="118" t="s">
        <v>2</v>
      </c>
      <c r="J3" s="119" t="s">
        <v>44</v>
      </c>
      <c r="K3" s="117" t="s">
        <v>1</v>
      </c>
      <c r="L3" s="118" t="s">
        <v>2</v>
      </c>
      <c r="M3" s="119" t="s">
        <v>44</v>
      </c>
      <c r="N3" s="117" t="s">
        <v>1</v>
      </c>
      <c r="O3" s="118" t="s">
        <v>2</v>
      </c>
      <c r="P3" s="119" t="s">
        <v>44</v>
      </c>
      <c r="Q3" s="117" t="s">
        <v>1</v>
      </c>
      <c r="R3" s="118" t="s">
        <v>2</v>
      </c>
      <c r="S3" s="119" t="s">
        <v>44</v>
      </c>
      <c r="T3" s="117" t="s">
        <v>1</v>
      </c>
      <c r="U3" s="118" t="s">
        <v>2</v>
      </c>
      <c r="V3" s="119" t="s">
        <v>44</v>
      </c>
      <c r="W3" s="117" t="s">
        <v>1</v>
      </c>
      <c r="X3" s="118" t="s">
        <v>2</v>
      </c>
      <c r="Y3" s="119" t="s">
        <v>44</v>
      </c>
      <c r="Z3" s="117" t="s">
        <v>1</v>
      </c>
      <c r="AA3" s="118" t="s">
        <v>2</v>
      </c>
      <c r="AB3" s="119" t="s">
        <v>44</v>
      </c>
    </row>
    <row r="4" spans="1:28" s="120" customFormat="1" ht="45" customHeight="1" x14ac:dyDescent="0.2">
      <c r="A4" s="121" t="s">
        <v>45</v>
      </c>
      <c r="B4" s="122">
        <v>1744</v>
      </c>
      <c r="C4" s="123">
        <v>107</v>
      </c>
      <c r="D4" s="124">
        <f>B4+C4</f>
        <v>1851</v>
      </c>
      <c r="E4" s="125">
        <v>1639</v>
      </c>
      <c r="F4" s="126">
        <v>88</v>
      </c>
      <c r="G4" s="127">
        <f>E4+F4</f>
        <v>1727</v>
      </c>
      <c r="H4" s="128">
        <f t="shared" ref="H4:J8" si="0">E4/B4</f>
        <v>0.93979357798165142</v>
      </c>
      <c r="I4" s="128">
        <f t="shared" si="0"/>
        <v>0.82242990654205606</v>
      </c>
      <c r="J4" s="129">
        <f t="shared" si="0"/>
        <v>0.93300918422474333</v>
      </c>
      <c r="K4" s="130">
        <v>984</v>
      </c>
      <c r="L4" s="131">
        <v>59</v>
      </c>
      <c r="M4" s="132">
        <f>SUM(K4:L4)</f>
        <v>1043</v>
      </c>
      <c r="N4" s="130">
        <v>916</v>
      </c>
      <c r="O4" s="133">
        <v>45</v>
      </c>
      <c r="P4" s="127">
        <f>SUM(N4:O4)</f>
        <v>961</v>
      </c>
      <c r="Q4" s="134">
        <f t="shared" ref="Q4:S8" si="1">N4/K4</f>
        <v>0.93089430894308944</v>
      </c>
      <c r="R4" s="135">
        <f t="shared" si="1"/>
        <v>0.76271186440677963</v>
      </c>
      <c r="S4" s="136">
        <f t="shared" si="1"/>
        <v>0.9213806327900288</v>
      </c>
      <c r="T4" s="130">
        <f t="shared" ref="T4:U8" si="2">B4-K4</f>
        <v>760</v>
      </c>
      <c r="U4" s="131">
        <f t="shared" si="2"/>
        <v>48</v>
      </c>
      <c r="V4" s="132">
        <f>SUM(T4:U4)</f>
        <v>808</v>
      </c>
      <c r="W4" s="130">
        <f t="shared" ref="W4:X7" si="3">E4-N4</f>
        <v>723</v>
      </c>
      <c r="X4" s="133">
        <f t="shared" si="3"/>
        <v>43</v>
      </c>
      <c r="Y4" s="127">
        <f>SUM(W4:X4)</f>
        <v>766</v>
      </c>
      <c r="Z4" s="134">
        <f t="shared" ref="Z4:AB8" si="4">W4/T4</f>
        <v>0.95131578947368423</v>
      </c>
      <c r="AA4" s="135">
        <f t="shared" si="4"/>
        <v>0.89583333333333337</v>
      </c>
      <c r="AB4" s="136">
        <f t="shared" si="4"/>
        <v>0.94801980198019797</v>
      </c>
    </row>
    <row r="5" spans="1:28" s="120" customFormat="1" ht="45" customHeight="1" x14ac:dyDescent="0.2">
      <c r="A5" s="137" t="s">
        <v>46</v>
      </c>
      <c r="B5" s="138">
        <v>2134</v>
      </c>
      <c r="C5" s="123">
        <v>136</v>
      </c>
      <c r="D5" s="139">
        <f>B5+C5</f>
        <v>2270</v>
      </c>
      <c r="E5" s="140">
        <v>2009</v>
      </c>
      <c r="F5" s="126">
        <v>116</v>
      </c>
      <c r="G5" s="141">
        <f>E5+F5</f>
        <v>2125</v>
      </c>
      <c r="H5" s="142">
        <f t="shared" si="0"/>
        <v>0.94142455482661669</v>
      </c>
      <c r="I5" s="142">
        <f t="shared" si="0"/>
        <v>0.8529411764705882</v>
      </c>
      <c r="J5" s="143">
        <f t="shared" si="0"/>
        <v>0.93612334801762109</v>
      </c>
      <c r="K5" s="130">
        <v>1160</v>
      </c>
      <c r="L5" s="144">
        <v>65</v>
      </c>
      <c r="M5" s="132">
        <f>SUM(K5:L5)</f>
        <v>1225</v>
      </c>
      <c r="N5" s="130">
        <v>1098</v>
      </c>
      <c r="O5" s="144">
        <v>52</v>
      </c>
      <c r="P5" s="127">
        <f>SUM(N5:O5)</f>
        <v>1150</v>
      </c>
      <c r="Q5" s="145">
        <f t="shared" si="1"/>
        <v>0.94655172413793098</v>
      </c>
      <c r="R5" s="146">
        <f t="shared" si="1"/>
        <v>0.8</v>
      </c>
      <c r="S5" s="147">
        <f t="shared" si="1"/>
        <v>0.93877551020408168</v>
      </c>
      <c r="T5" s="130">
        <f t="shared" si="2"/>
        <v>974</v>
      </c>
      <c r="U5" s="144">
        <f t="shared" si="2"/>
        <v>71</v>
      </c>
      <c r="V5" s="132">
        <f>SUM(T5:U5)</f>
        <v>1045</v>
      </c>
      <c r="W5" s="130">
        <f t="shared" si="3"/>
        <v>911</v>
      </c>
      <c r="X5" s="144">
        <f t="shared" si="3"/>
        <v>64</v>
      </c>
      <c r="Y5" s="127">
        <f>SUM(W5:X5)</f>
        <v>975</v>
      </c>
      <c r="Z5" s="145">
        <f t="shared" si="4"/>
        <v>0.93531827515400412</v>
      </c>
      <c r="AA5" s="146">
        <f t="shared" si="4"/>
        <v>0.90140845070422537</v>
      </c>
      <c r="AB5" s="147">
        <f t="shared" si="4"/>
        <v>0.93301435406698563</v>
      </c>
    </row>
    <row r="6" spans="1:28" s="120" customFormat="1" ht="45" customHeight="1" x14ac:dyDescent="0.2">
      <c r="A6" s="137" t="s">
        <v>47</v>
      </c>
      <c r="B6" s="138">
        <v>3121</v>
      </c>
      <c r="C6" s="123">
        <v>211</v>
      </c>
      <c r="D6" s="139">
        <f>B6+C6</f>
        <v>3332</v>
      </c>
      <c r="E6" s="140">
        <v>2969</v>
      </c>
      <c r="F6" s="126">
        <v>162</v>
      </c>
      <c r="G6" s="141">
        <f>E6+F6</f>
        <v>3131</v>
      </c>
      <c r="H6" s="142">
        <f t="shared" si="0"/>
        <v>0.95129766100608781</v>
      </c>
      <c r="I6" s="142">
        <f t="shared" si="0"/>
        <v>0.76777251184834128</v>
      </c>
      <c r="J6" s="143">
        <f t="shared" si="0"/>
        <v>0.93967587034813926</v>
      </c>
      <c r="K6" s="130">
        <v>1753</v>
      </c>
      <c r="L6" s="144">
        <v>107</v>
      </c>
      <c r="M6" s="132">
        <f>SUM(K6:L6)</f>
        <v>1860</v>
      </c>
      <c r="N6" s="130">
        <v>1679</v>
      </c>
      <c r="O6" s="144">
        <v>77</v>
      </c>
      <c r="P6" s="127">
        <f>SUM(N6:O6)</f>
        <v>1756</v>
      </c>
      <c r="Q6" s="145">
        <f t="shared" si="1"/>
        <v>0.95778665145464914</v>
      </c>
      <c r="R6" s="146">
        <f t="shared" si="1"/>
        <v>0.71962616822429903</v>
      </c>
      <c r="S6" s="147">
        <f t="shared" si="1"/>
        <v>0.94408602150537635</v>
      </c>
      <c r="T6" s="130">
        <f t="shared" si="2"/>
        <v>1368</v>
      </c>
      <c r="U6" s="144">
        <f t="shared" si="2"/>
        <v>104</v>
      </c>
      <c r="V6" s="132">
        <f>SUM(T6:U6)</f>
        <v>1472</v>
      </c>
      <c r="W6" s="130">
        <f t="shared" si="3"/>
        <v>1290</v>
      </c>
      <c r="X6" s="144">
        <f t="shared" si="3"/>
        <v>85</v>
      </c>
      <c r="Y6" s="127">
        <f>SUM(W6:X6)</f>
        <v>1375</v>
      </c>
      <c r="Z6" s="145">
        <f t="shared" si="4"/>
        <v>0.94298245614035092</v>
      </c>
      <c r="AA6" s="146">
        <f t="shared" si="4"/>
        <v>0.81730769230769229</v>
      </c>
      <c r="AB6" s="147">
        <f t="shared" si="4"/>
        <v>0.93410326086956519</v>
      </c>
    </row>
    <row r="7" spans="1:28" s="120" customFormat="1" ht="45" customHeight="1" thickBot="1" x14ac:dyDescent="0.25">
      <c r="A7" s="148" t="s">
        <v>48</v>
      </c>
      <c r="B7" s="149">
        <v>4560</v>
      </c>
      <c r="C7" s="123">
        <v>278</v>
      </c>
      <c r="D7" s="150">
        <f>B7+C7</f>
        <v>4838</v>
      </c>
      <c r="E7" s="151">
        <v>4377</v>
      </c>
      <c r="F7" s="126">
        <v>242</v>
      </c>
      <c r="G7" s="152">
        <f>E7+F7</f>
        <v>4619</v>
      </c>
      <c r="H7" s="153">
        <f t="shared" si="0"/>
        <v>0.95986842105263159</v>
      </c>
      <c r="I7" s="153">
        <f t="shared" si="0"/>
        <v>0.87050359712230219</v>
      </c>
      <c r="J7" s="154">
        <f t="shared" si="0"/>
        <v>0.95473336089293093</v>
      </c>
      <c r="K7" s="155">
        <v>2561</v>
      </c>
      <c r="L7" s="156">
        <v>143</v>
      </c>
      <c r="M7" s="157">
        <f>SUM(K7:L7)</f>
        <v>2704</v>
      </c>
      <c r="N7" s="155">
        <v>2464</v>
      </c>
      <c r="O7" s="156">
        <v>122</v>
      </c>
      <c r="P7" s="158">
        <f>SUM(N7:O7)</f>
        <v>2586</v>
      </c>
      <c r="Q7" s="159">
        <f t="shared" si="1"/>
        <v>0.96212417024599761</v>
      </c>
      <c r="R7" s="160">
        <f t="shared" si="1"/>
        <v>0.85314685314685312</v>
      </c>
      <c r="S7" s="161">
        <f t="shared" si="1"/>
        <v>0.95636094674556216</v>
      </c>
      <c r="T7" s="155">
        <f t="shared" si="2"/>
        <v>1999</v>
      </c>
      <c r="U7" s="156">
        <f t="shared" si="2"/>
        <v>135</v>
      </c>
      <c r="V7" s="157">
        <f>SUM(T7:U7)</f>
        <v>2134</v>
      </c>
      <c r="W7" s="155">
        <f t="shared" si="3"/>
        <v>1913</v>
      </c>
      <c r="X7" s="156">
        <f t="shared" si="3"/>
        <v>120</v>
      </c>
      <c r="Y7" s="158">
        <f>SUM(W7:X7)</f>
        <v>2033</v>
      </c>
      <c r="Z7" s="159">
        <f t="shared" si="4"/>
        <v>0.95697848924462237</v>
      </c>
      <c r="AA7" s="160">
        <f t="shared" si="4"/>
        <v>0.88888888888888884</v>
      </c>
      <c r="AB7" s="161">
        <f t="shared" si="4"/>
        <v>0.95267104029990624</v>
      </c>
    </row>
    <row r="8" spans="1:28" s="120" customFormat="1" ht="45" customHeight="1" thickBot="1" x14ac:dyDescent="0.25">
      <c r="A8" s="162" t="s">
        <v>49</v>
      </c>
      <c r="B8" s="163">
        <f>SUM(B4:B7)</f>
        <v>11559</v>
      </c>
      <c r="C8" s="164">
        <f>SUM(C4:C7)</f>
        <v>732</v>
      </c>
      <c r="D8" s="165">
        <f>B8+C8</f>
        <v>12291</v>
      </c>
      <c r="E8" s="166">
        <f>SUM(E4:E7)</f>
        <v>10994</v>
      </c>
      <c r="F8" s="167">
        <f>SUM(F4:F7)</f>
        <v>608</v>
      </c>
      <c r="G8" s="168">
        <f>E8+F8</f>
        <v>11602</v>
      </c>
      <c r="H8" s="169">
        <f t="shared" si="0"/>
        <v>0.95112033912968252</v>
      </c>
      <c r="I8" s="169">
        <f t="shared" si="0"/>
        <v>0.8306010928961749</v>
      </c>
      <c r="J8" s="170">
        <f t="shared" si="0"/>
        <v>0.9439427223171426</v>
      </c>
      <c r="K8" s="163">
        <f>SUM(K4:K7)</f>
        <v>6458</v>
      </c>
      <c r="L8" s="171">
        <f>SUM(L4:L7)</f>
        <v>374</v>
      </c>
      <c r="M8" s="165">
        <f>K8+L8</f>
        <v>6832</v>
      </c>
      <c r="N8" s="163">
        <f>SUM(N4:N7)</f>
        <v>6157</v>
      </c>
      <c r="O8" s="171">
        <f>SUM(O4:O7)</f>
        <v>296</v>
      </c>
      <c r="P8" s="165">
        <f>N8+O8</f>
        <v>6453</v>
      </c>
      <c r="Q8" s="172">
        <f t="shared" si="1"/>
        <v>0.95339114276865899</v>
      </c>
      <c r="R8" s="173">
        <f t="shared" si="1"/>
        <v>0.79144385026737973</v>
      </c>
      <c r="S8" s="174">
        <f t="shared" si="1"/>
        <v>0.94452576112412179</v>
      </c>
      <c r="T8" s="163">
        <f t="shared" si="2"/>
        <v>5101</v>
      </c>
      <c r="U8" s="171">
        <f t="shared" si="2"/>
        <v>358</v>
      </c>
      <c r="V8" s="165">
        <f>T8+U8</f>
        <v>5459</v>
      </c>
      <c r="W8" s="163">
        <f>SUM(W4:W7)</f>
        <v>4837</v>
      </c>
      <c r="X8" s="171">
        <f>SUM(X4:X7)</f>
        <v>312</v>
      </c>
      <c r="Y8" s="165">
        <f>W8+X8</f>
        <v>5149</v>
      </c>
      <c r="Z8" s="172">
        <f t="shared" si="4"/>
        <v>0.94824544207018235</v>
      </c>
      <c r="AA8" s="173">
        <f t="shared" si="4"/>
        <v>0.87150837988826813</v>
      </c>
      <c r="AB8" s="174">
        <f t="shared" si="4"/>
        <v>0.94321304268180983</v>
      </c>
    </row>
    <row r="10" spans="1:28" x14ac:dyDescent="0.2">
      <c r="A10" t="s">
        <v>50</v>
      </c>
    </row>
  </sheetData>
  <mergeCells count="12">
    <mergeCell ref="Q2:S2"/>
    <mergeCell ref="T2:V2"/>
    <mergeCell ref="W2:Y2"/>
    <mergeCell ref="Z2:AB2"/>
    <mergeCell ref="B1:J1"/>
    <mergeCell ref="K1:S1"/>
    <mergeCell ref="T1:AB1"/>
    <mergeCell ref="B2:D2"/>
    <mergeCell ref="E2:G2"/>
    <mergeCell ref="H2:J2"/>
    <mergeCell ref="K2:M2"/>
    <mergeCell ref="N2:P2"/>
  </mergeCells>
  <printOptions horizontalCentered="1"/>
  <pageMargins left="0" right="0" top="2.04" bottom="0.98425196850393704" header="0.48" footer="0"/>
  <pageSetup paperSize="9" scale="69" orientation="landscape" r:id="rId1"/>
  <headerFooter alignWithMargins="0">
    <oddHeader xml:space="preserve">&amp;L&amp;G&amp;C&amp;"Arial,Negrita"&amp;12EVALUACIÓN DE BACHILLERATO PARA EL ACCESO A LA UNIVERSIDAD. 
OTROS ASPECTOS:
DISTRIBUCIÓN DE HOMBRES Y MUJERES EN LA EBAU DE JUNIO Y SEPTIEMBRE 2020.
</oddHeader>
    <oddFooter>&amp;LDirección General de Universidades e Investigación&amp;RServicio de Enseñanza Universitaria</oddFooter>
  </headerFooter>
  <rowBreaks count="1" manualBreakCount="1">
    <brk id="10" max="2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6"/>
  <sheetViews>
    <sheetView view="pageLayout" zoomScaleNormal="100" workbookViewId="0">
      <selection activeCell="H2" sqref="H2"/>
    </sheetView>
  </sheetViews>
  <sheetFormatPr baseColWidth="10" defaultRowHeight="12.75" x14ac:dyDescent="0.2"/>
  <cols>
    <col min="1" max="1" width="29.5703125" customWidth="1"/>
    <col min="2" max="8" width="17.85546875" customWidth="1"/>
  </cols>
  <sheetData>
    <row r="1" spans="1:8" ht="45" x14ac:dyDescent="0.2">
      <c r="A1" s="409" t="s">
        <v>59</v>
      </c>
      <c r="B1" s="410" t="s">
        <v>113</v>
      </c>
      <c r="C1" s="410" t="s">
        <v>124</v>
      </c>
      <c r="D1" s="410" t="s">
        <v>166</v>
      </c>
      <c r="E1" s="410" t="s">
        <v>125</v>
      </c>
      <c r="F1" s="410" t="s">
        <v>126</v>
      </c>
      <c r="G1" s="410" t="s">
        <v>127</v>
      </c>
      <c r="H1" s="411" t="s">
        <v>167</v>
      </c>
    </row>
    <row r="2" spans="1:8" ht="26.25" customHeight="1" x14ac:dyDescent="0.25">
      <c r="A2" s="400" t="s">
        <v>54</v>
      </c>
      <c r="B2" s="401">
        <v>2231</v>
      </c>
      <c r="C2" s="401">
        <v>1744</v>
      </c>
      <c r="D2" s="401">
        <v>107</v>
      </c>
      <c r="E2" s="401">
        <v>1851</v>
      </c>
      <c r="F2" s="401">
        <v>1639</v>
      </c>
      <c r="G2" s="401">
        <v>88</v>
      </c>
      <c r="H2" s="402">
        <v>1727</v>
      </c>
    </row>
    <row r="3" spans="1:8" ht="26.25" customHeight="1" x14ac:dyDescent="0.25">
      <c r="A3" s="400" t="s">
        <v>55</v>
      </c>
      <c r="B3" s="401">
        <v>2960</v>
      </c>
      <c r="C3" s="401">
        <v>2134</v>
      </c>
      <c r="D3" s="401">
        <v>136</v>
      </c>
      <c r="E3" s="401">
        <v>2270</v>
      </c>
      <c r="F3" s="401">
        <v>2009</v>
      </c>
      <c r="G3" s="401">
        <v>116</v>
      </c>
      <c r="H3" s="402">
        <v>2125</v>
      </c>
    </row>
    <row r="4" spans="1:8" ht="26.25" customHeight="1" x14ac:dyDescent="0.25">
      <c r="A4" s="400" t="s">
        <v>56</v>
      </c>
      <c r="B4" s="401">
        <v>4169</v>
      </c>
      <c r="C4" s="401">
        <v>3121</v>
      </c>
      <c r="D4" s="401">
        <v>211</v>
      </c>
      <c r="E4" s="401">
        <v>3332</v>
      </c>
      <c r="F4" s="401">
        <v>2969</v>
      </c>
      <c r="G4" s="401">
        <v>162</v>
      </c>
      <c r="H4" s="402">
        <v>3131</v>
      </c>
    </row>
    <row r="5" spans="1:8" ht="26.25" customHeight="1" x14ac:dyDescent="0.25">
      <c r="A5" s="400" t="s">
        <v>57</v>
      </c>
      <c r="B5" s="403">
        <v>5883</v>
      </c>
      <c r="C5" s="403">
        <v>4560</v>
      </c>
      <c r="D5" s="403">
        <v>278</v>
      </c>
      <c r="E5" s="403">
        <v>4838</v>
      </c>
      <c r="F5" s="403">
        <v>4377</v>
      </c>
      <c r="G5" s="403">
        <v>242</v>
      </c>
      <c r="H5" s="404">
        <v>4619</v>
      </c>
    </row>
    <row r="6" spans="1:8" ht="26.25" customHeight="1" thickBot="1" x14ac:dyDescent="0.3">
      <c r="A6" s="405" t="s">
        <v>24</v>
      </c>
      <c r="B6" s="406">
        <v>15243</v>
      </c>
      <c r="C6" s="406">
        <v>11559</v>
      </c>
      <c r="D6" s="406">
        <v>732</v>
      </c>
      <c r="E6" s="407">
        <v>12291</v>
      </c>
      <c r="F6" s="406">
        <v>10994</v>
      </c>
      <c r="G6" s="406">
        <v>608</v>
      </c>
      <c r="H6" s="408">
        <v>11602</v>
      </c>
    </row>
  </sheetData>
  <printOptions horizontalCentered="1"/>
  <pageMargins left="0" right="0" top="2.0866141732283467" bottom="0.98425196850393704" header="0.59055118110236227" footer="0"/>
  <pageSetup paperSize="9" scale="80" orientation="landscape" r:id="rId1"/>
  <headerFooter alignWithMargins="0">
    <oddHeader>&amp;L&amp;G&amp;C&amp;"Arial,Negrita"&amp;12EBAU, CONVOCATORIAS ORDINARIA Y EXTRAORDINARIA 2020.
Resumen de resultados.
Todas las Universidades Castilla y León.</oddHeader>
    <oddFooter>&amp;LDirección General de Universidades e Investigación&amp;RServicio de Enseñanza Universitaria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10"/>
  <sheetViews>
    <sheetView showWhiteSpace="0" zoomScaleNormal="100" workbookViewId="0">
      <selection activeCell="I6" sqref="I6"/>
    </sheetView>
  </sheetViews>
  <sheetFormatPr baseColWidth="10" defaultRowHeight="12.75" x14ac:dyDescent="0.2"/>
  <cols>
    <col min="1" max="1" width="23.140625" customWidth="1"/>
    <col min="2" max="2" width="18.140625" customWidth="1"/>
    <col min="3" max="4" width="14.7109375" customWidth="1"/>
    <col min="5" max="9" width="11.42578125" customWidth="1"/>
    <col min="10" max="10" width="15.85546875" customWidth="1"/>
    <col min="11" max="11" width="9.140625" customWidth="1"/>
    <col min="12" max="12" width="5.5703125" customWidth="1"/>
    <col min="13" max="13" width="10.7109375" customWidth="1"/>
    <col min="14" max="14" width="5.5703125" customWidth="1"/>
    <col min="15" max="15" width="10.7109375" customWidth="1"/>
    <col min="16" max="16" width="5.5703125" customWidth="1"/>
    <col min="17" max="17" width="10.7109375" customWidth="1"/>
    <col min="18" max="18" width="6" customWidth="1"/>
    <col min="19" max="19" width="10.7109375" customWidth="1"/>
    <col min="20" max="20" width="13.140625" bestFit="1" customWidth="1"/>
  </cols>
  <sheetData>
    <row r="1" spans="1:10" s="120" customFormat="1" ht="66.75" customHeight="1" thickBot="1" x14ac:dyDescent="0.25">
      <c r="A1" s="415" t="s">
        <v>43</v>
      </c>
      <c r="B1" s="412" t="s">
        <v>61</v>
      </c>
      <c r="C1" s="412" t="s">
        <v>121</v>
      </c>
      <c r="D1" s="412" t="s">
        <v>122</v>
      </c>
      <c r="E1" s="412" t="s">
        <v>64</v>
      </c>
      <c r="F1" s="412" t="s">
        <v>66</v>
      </c>
      <c r="G1" s="412" t="s">
        <v>65</v>
      </c>
      <c r="H1" s="412" t="s">
        <v>67</v>
      </c>
      <c r="I1" s="413" t="s">
        <v>68</v>
      </c>
      <c r="J1" s="414" t="s">
        <v>128</v>
      </c>
    </row>
    <row r="2" spans="1:10" s="120" customFormat="1" ht="32.25" customHeight="1" x14ac:dyDescent="0.2">
      <c r="A2" s="416" t="s">
        <v>54</v>
      </c>
      <c r="B2" s="417" t="s">
        <v>62</v>
      </c>
      <c r="C2" s="418">
        <v>1744</v>
      </c>
      <c r="D2" s="418">
        <v>1639</v>
      </c>
      <c r="E2" s="418">
        <v>984</v>
      </c>
      <c r="F2" s="418">
        <v>916</v>
      </c>
      <c r="G2" s="418">
        <v>760</v>
      </c>
      <c r="H2" s="418">
        <v>723</v>
      </c>
      <c r="I2" s="418">
        <f>'tabla VI'!$E2+'tabla VI'!$F2</f>
        <v>1900</v>
      </c>
      <c r="J2" s="419">
        <f>'tabla VI'!$G2+'tabla VI'!$H2</f>
        <v>1483</v>
      </c>
    </row>
    <row r="3" spans="1:10" s="120" customFormat="1" ht="32.25" customHeight="1" x14ac:dyDescent="0.2">
      <c r="A3" s="420" t="s">
        <v>55</v>
      </c>
      <c r="B3" s="421" t="s">
        <v>62</v>
      </c>
      <c r="C3" s="422">
        <v>2134</v>
      </c>
      <c r="D3" s="422">
        <v>2009</v>
      </c>
      <c r="E3" s="422">
        <v>1160</v>
      </c>
      <c r="F3" s="422">
        <v>1098</v>
      </c>
      <c r="G3" s="422">
        <v>974</v>
      </c>
      <c r="H3" s="422">
        <v>911</v>
      </c>
      <c r="I3" s="422">
        <f>'tabla VI'!$E3+'tabla VI'!$F3</f>
        <v>2258</v>
      </c>
      <c r="J3" s="423">
        <f>'tabla VI'!$G3+'tabla VI'!$H3</f>
        <v>1885</v>
      </c>
    </row>
    <row r="4" spans="1:10" s="120" customFormat="1" ht="32.25" customHeight="1" x14ac:dyDescent="0.2">
      <c r="A4" s="420" t="s">
        <v>56</v>
      </c>
      <c r="B4" s="421" t="s">
        <v>62</v>
      </c>
      <c r="C4" s="422">
        <v>3121</v>
      </c>
      <c r="D4" s="422">
        <v>2969</v>
      </c>
      <c r="E4" s="422">
        <v>1753</v>
      </c>
      <c r="F4" s="422">
        <v>1679</v>
      </c>
      <c r="G4" s="422">
        <v>1368</v>
      </c>
      <c r="H4" s="422">
        <v>1290</v>
      </c>
      <c r="I4" s="422">
        <f>'tabla VI'!$E4+'tabla VI'!$F4</f>
        <v>3432</v>
      </c>
      <c r="J4" s="423">
        <f>'tabla VI'!$G4+'tabla VI'!$H4</f>
        <v>2658</v>
      </c>
    </row>
    <row r="5" spans="1:10" s="120" customFormat="1" ht="32.25" customHeight="1" x14ac:dyDescent="0.2">
      <c r="A5" s="420" t="s">
        <v>57</v>
      </c>
      <c r="B5" s="421" t="s">
        <v>62</v>
      </c>
      <c r="C5" s="422">
        <v>4560</v>
      </c>
      <c r="D5" s="422">
        <v>4377</v>
      </c>
      <c r="E5" s="422">
        <v>2561</v>
      </c>
      <c r="F5" s="422">
        <v>2464</v>
      </c>
      <c r="G5" s="422">
        <v>1999</v>
      </c>
      <c r="H5" s="422">
        <v>1913</v>
      </c>
      <c r="I5" s="422">
        <f>'tabla VI'!$E5+'tabla VI'!$F5</f>
        <v>5025</v>
      </c>
      <c r="J5" s="423">
        <f>'tabla VI'!$G5+'tabla VI'!$H5</f>
        <v>3912</v>
      </c>
    </row>
    <row r="6" spans="1:10" ht="32.25" customHeight="1" x14ac:dyDescent="0.2">
      <c r="A6" s="424" t="s">
        <v>54</v>
      </c>
      <c r="B6" s="425" t="s">
        <v>63</v>
      </c>
      <c r="C6" s="426">
        <v>107</v>
      </c>
      <c r="D6" s="426">
        <v>88</v>
      </c>
      <c r="E6" s="426">
        <v>59</v>
      </c>
      <c r="F6" s="427">
        <v>45</v>
      </c>
      <c r="G6" s="426">
        <v>48</v>
      </c>
      <c r="H6" s="427">
        <v>43</v>
      </c>
      <c r="I6" s="427">
        <f>'tabla VI'!$E6+'tabla VI'!$F6</f>
        <v>104</v>
      </c>
      <c r="J6" s="428">
        <f>'tabla VI'!$G6+'tabla VI'!$H6</f>
        <v>91</v>
      </c>
    </row>
    <row r="7" spans="1:10" ht="32.25" customHeight="1" x14ac:dyDescent="0.2">
      <c r="A7" s="424" t="s">
        <v>55</v>
      </c>
      <c r="B7" s="425" t="s">
        <v>63</v>
      </c>
      <c r="C7" s="426">
        <v>136</v>
      </c>
      <c r="D7" s="426">
        <v>116</v>
      </c>
      <c r="E7" s="426">
        <v>65</v>
      </c>
      <c r="F7" s="426">
        <v>52</v>
      </c>
      <c r="G7" s="426">
        <v>71</v>
      </c>
      <c r="H7" s="426">
        <v>64</v>
      </c>
      <c r="I7" s="426">
        <f>'tabla VI'!$E7+'tabla VI'!$F7</f>
        <v>117</v>
      </c>
      <c r="J7" s="428">
        <f>'tabla VI'!$G7+'tabla VI'!$H7</f>
        <v>135</v>
      </c>
    </row>
    <row r="8" spans="1:10" ht="32.25" customHeight="1" x14ac:dyDescent="0.2">
      <c r="A8" s="424" t="s">
        <v>56</v>
      </c>
      <c r="B8" s="425" t="s">
        <v>63</v>
      </c>
      <c r="C8" s="426">
        <v>211</v>
      </c>
      <c r="D8" s="426">
        <v>162</v>
      </c>
      <c r="E8" s="426">
        <v>107</v>
      </c>
      <c r="F8" s="426">
        <v>77</v>
      </c>
      <c r="G8" s="426">
        <v>104</v>
      </c>
      <c r="H8" s="426">
        <v>85</v>
      </c>
      <c r="I8" s="426">
        <f>'tabla VI'!$E8+'tabla VI'!$F8</f>
        <v>184</v>
      </c>
      <c r="J8" s="428">
        <f>'tabla VI'!$G8+'tabla VI'!$H8</f>
        <v>189</v>
      </c>
    </row>
    <row r="9" spans="1:10" ht="32.25" customHeight="1" x14ac:dyDescent="0.2">
      <c r="A9" s="424" t="s">
        <v>57</v>
      </c>
      <c r="B9" s="425" t="s">
        <v>63</v>
      </c>
      <c r="C9" s="426">
        <v>278</v>
      </c>
      <c r="D9" s="426">
        <v>242</v>
      </c>
      <c r="E9" s="426">
        <v>143</v>
      </c>
      <c r="F9" s="426">
        <v>122</v>
      </c>
      <c r="G9" s="426">
        <v>135</v>
      </c>
      <c r="H9" s="426">
        <v>120</v>
      </c>
      <c r="I9" s="426">
        <f>'tabla VI'!$E9+'tabla VI'!$F9</f>
        <v>265</v>
      </c>
      <c r="J9" s="428">
        <f>'tabla VI'!$G9+'tabla VI'!$H9</f>
        <v>255</v>
      </c>
    </row>
    <row r="10" spans="1:10" ht="32.25" customHeight="1" thickBot="1" x14ac:dyDescent="0.25">
      <c r="A10" s="429" t="s">
        <v>24</v>
      </c>
      <c r="B10" s="430"/>
      <c r="C10" s="431">
        <f t="shared" ref="C10:H10" si="0">SUBTOTAL(109,C2:C9)</f>
        <v>12291</v>
      </c>
      <c r="D10" s="431">
        <f t="shared" si="0"/>
        <v>11602</v>
      </c>
      <c r="E10" s="431">
        <f t="shared" si="0"/>
        <v>6832</v>
      </c>
      <c r="F10" s="431">
        <f t="shared" si="0"/>
        <v>6453</v>
      </c>
      <c r="G10" s="431">
        <f t="shared" si="0"/>
        <v>5459</v>
      </c>
      <c r="H10" s="431">
        <f t="shared" si="0"/>
        <v>5149</v>
      </c>
      <c r="I10" s="431">
        <f>'tabla VI'!$E10+'tabla VI'!$F10</f>
        <v>13285</v>
      </c>
      <c r="J10" s="432">
        <f>'tabla VI'!$G10+'tabla VI'!$H10</f>
        <v>10608</v>
      </c>
    </row>
  </sheetData>
  <printOptions horizontalCentered="1"/>
  <pageMargins left="0" right="0" top="2.1653543307086616" bottom="0.98425196850393704" header="0.70866141732283472" footer="0"/>
  <pageSetup paperSize="9" scale="72" orientation="landscape" r:id="rId1"/>
  <headerFooter alignWithMargins="0">
    <oddHeader xml:space="preserve">&amp;L&amp;G&amp;C&amp;"Arial,Negrita"&amp;12
EBAU, CONVOCATORIAS ORDINARIA Y EXTRAORDINARIA 2020.
TABLA DE OTROS ASPECTOS.
DISTRIBUCIÓN DE HOMBRES Y MUJERES EN LA EBAU DE JUNIO Y SEPTIEMBRE 2020.
</oddHeader>
    <oddFooter>&amp;LDirección General de Universidades e Investigación&amp;RServicio de Enseñanza Universitaria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9"/>
  <sheetViews>
    <sheetView view="pageLayout" topLeftCell="A4" zoomScaleNormal="100" workbookViewId="0">
      <selection activeCell="C4" sqref="C4"/>
    </sheetView>
  </sheetViews>
  <sheetFormatPr baseColWidth="10" defaultRowHeight="12.75" x14ac:dyDescent="0.2"/>
  <cols>
    <col min="1" max="1" width="17.28515625" customWidth="1"/>
    <col min="2" max="10" width="17.140625" customWidth="1"/>
    <col min="11" max="11" width="13" bestFit="1" customWidth="1"/>
    <col min="12" max="12" width="13" customWidth="1"/>
    <col min="13" max="13" width="14.85546875" customWidth="1"/>
  </cols>
  <sheetData>
    <row r="1" spans="1:13" ht="77.25" customHeight="1" x14ac:dyDescent="0.2">
      <c r="A1" s="561" t="s">
        <v>159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3" ht="27" customHeight="1" x14ac:dyDescent="0.2">
      <c r="B2" s="175"/>
      <c r="C2" s="175"/>
      <c r="D2" s="562"/>
      <c r="E2" s="562"/>
      <c r="F2" s="562"/>
      <c r="G2" s="562"/>
      <c r="H2" s="562"/>
      <c r="I2" s="176"/>
      <c r="J2" s="176"/>
      <c r="K2" s="176"/>
      <c r="L2" s="176"/>
      <c r="M2" s="176"/>
    </row>
    <row r="3" spans="1:13" s="177" customFormat="1" ht="13.5" thickBot="1" x14ac:dyDescent="0.25">
      <c r="A3" s="175"/>
      <c r="B3" s="175"/>
      <c r="C3" s="175"/>
      <c r="D3" s="563"/>
      <c r="E3" s="563"/>
      <c r="F3" s="563"/>
      <c r="G3" s="563"/>
      <c r="H3" s="563"/>
      <c r="I3" s="176"/>
      <c r="J3" s="176"/>
      <c r="K3" s="176"/>
      <c r="L3" s="176"/>
      <c r="M3" s="176"/>
    </row>
    <row r="4" spans="1:13" ht="39.950000000000003" customHeight="1" thickBot="1" x14ac:dyDescent="0.25">
      <c r="B4" s="178" t="s">
        <v>129</v>
      </c>
      <c r="C4" s="433" t="s">
        <v>152</v>
      </c>
      <c r="D4" s="433" t="s">
        <v>153</v>
      </c>
      <c r="E4" s="179" t="s">
        <v>121</v>
      </c>
      <c r="F4" s="434" t="s">
        <v>154</v>
      </c>
      <c r="G4" s="434" t="s">
        <v>155</v>
      </c>
      <c r="H4" s="179" t="s">
        <v>122</v>
      </c>
      <c r="I4" s="434" t="s">
        <v>156</v>
      </c>
      <c r="J4" s="434" t="s">
        <v>157</v>
      </c>
      <c r="K4" s="564" t="s">
        <v>158</v>
      </c>
      <c r="L4" s="565"/>
      <c r="M4" s="566"/>
    </row>
    <row r="5" spans="1:13" ht="39.950000000000003" customHeight="1" x14ac:dyDescent="0.2">
      <c r="A5" s="182" t="s">
        <v>45</v>
      </c>
      <c r="B5" s="183">
        <v>37</v>
      </c>
      <c r="C5" s="184">
        <v>21</v>
      </c>
      <c r="D5" s="185">
        <v>16</v>
      </c>
      <c r="E5" s="186">
        <v>34</v>
      </c>
      <c r="F5" s="184">
        <v>19</v>
      </c>
      <c r="G5" s="185">
        <v>15</v>
      </c>
      <c r="H5" s="186">
        <v>21</v>
      </c>
      <c r="I5" s="184">
        <v>13</v>
      </c>
      <c r="J5" s="185">
        <v>8</v>
      </c>
      <c r="K5" s="187">
        <f>IF(B5=0,0,H5/B5)</f>
        <v>0.56756756756756754</v>
      </c>
      <c r="L5" s="188">
        <f>IF(C5=0,0,I5/F5)</f>
        <v>0.68421052631578949</v>
      </c>
      <c r="M5" s="188">
        <f>IF(D5=0,0,J5/G5)</f>
        <v>0.53333333333333333</v>
      </c>
    </row>
    <row r="6" spans="1:13" ht="39.950000000000003" customHeight="1" x14ac:dyDescent="0.2">
      <c r="A6" s="182" t="s">
        <v>46</v>
      </c>
      <c r="B6" s="183">
        <v>112</v>
      </c>
      <c r="C6" s="184">
        <v>60</v>
      </c>
      <c r="D6" s="185">
        <v>52</v>
      </c>
      <c r="E6" s="186">
        <v>105</v>
      </c>
      <c r="F6" s="184">
        <v>56</v>
      </c>
      <c r="G6" s="185">
        <v>49</v>
      </c>
      <c r="H6" s="186">
        <v>65</v>
      </c>
      <c r="I6" s="184">
        <v>39</v>
      </c>
      <c r="J6" s="185">
        <v>26</v>
      </c>
      <c r="K6" s="187">
        <f>IF(B6=0,0,H6/B6)</f>
        <v>0.5803571428571429</v>
      </c>
      <c r="L6" s="188">
        <f t="shared" ref="L6:M9" si="0">IF(C6=0,0,I6/F6)</f>
        <v>0.6964285714285714</v>
      </c>
      <c r="M6" s="188">
        <f t="shared" si="0"/>
        <v>0.53061224489795922</v>
      </c>
    </row>
    <row r="7" spans="1:13" ht="39.950000000000003" customHeight="1" x14ac:dyDescent="0.2">
      <c r="A7" s="182" t="s">
        <v>47</v>
      </c>
      <c r="B7" s="183">
        <v>83</v>
      </c>
      <c r="C7" s="184">
        <v>40</v>
      </c>
      <c r="D7" s="185">
        <v>43</v>
      </c>
      <c r="E7" s="186">
        <v>70</v>
      </c>
      <c r="F7" s="184">
        <v>35</v>
      </c>
      <c r="G7" s="185">
        <v>35</v>
      </c>
      <c r="H7" s="186">
        <v>30</v>
      </c>
      <c r="I7" s="184">
        <v>15</v>
      </c>
      <c r="J7" s="185">
        <v>15</v>
      </c>
      <c r="K7" s="187">
        <f>IF(B7=0,0,H7/B7)</f>
        <v>0.36144578313253012</v>
      </c>
      <c r="L7" s="188">
        <f t="shared" si="0"/>
        <v>0.42857142857142855</v>
      </c>
      <c r="M7" s="188">
        <f t="shared" si="0"/>
        <v>0.42857142857142855</v>
      </c>
    </row>
    <row r="8" spans="1:13" ht="39.950000000000003" customHeight="1" thickBot="1" x14ac:dyDescent="0.25">
      <c r="A8" s="189" t="s">
        <v>48</v>
      </c>
      <c r="B8" s="190">
        <v>82</v>
      </c>
      <c r="C8" s="191">
        <v>41</v>
      </c>
      <c r="D8" s="192">
        <v>41</v>
      </c>
      <c r="E8" s="193">
        <v>73</v>
      </c>
      <c r="F8" s="191">
        <v>39</v>
      </c>
      <c r="G8" s="192">
        <v>34</v>
      </c>
      <c r="H8" s="193">
        <v>48</v>
      </c>
      <c r="I8" s="191">
        <v>27</v>
      </c>
      <c r="J8" s="192">
        <v>21</v>
      </c>
      <c r="K8" s="194">
        <f>IF(B8=0,0,H8/B8)</f>
        <v>0.58536585365853655</v>
      </c>
      <c r="L8" s="195">
        <f t="shared" si="0"/>
        <v>0.69230769230769229</v>
      </c>
      <c r="M8" s="195">
        <f t="shared" si="0"/>
        <v>0.61764705882352944</v>
      </c>
    </row>
    <row r="9" spans="1:13" ht="39.950000000000003" customHeight="1" thickBot="1" x14ac:dyDescent="0.25">
      <c r="A9" s="196" t="s">
        <v>49</v>
      </c>
      <c r="B9" s="180">
        <f t="shared" ref="B9:J9" si="1">SUM(B5:B8)</f>
        <v>314</v>
      </c>
      <c r="C9" s="197">
        <f t="shared" ref="C9" si="2">B9-D9</f>
        <v>162</v>
      </c>
      <c r="D9" s="181">
        <f t="shared" si="1"/>
        <v>152</v>
      </c>
      <c r="E9" s="198">
        <f t="shared" si="1"/>
        <v>282</v>
      </c>
      <c r="F9" s="197">
        <f t="shared" ref="F9" si="3">E9-G9</f>
        <v>149</v>
      </c>
      <c r="G9" s="181">
        <f t="shared" si="1"/>
        <v>133</v>
      </c>
      <c r="H9" s="198">
        <f t="shared" si="1"/>
        <v>164</v>
      </c>
      <c r="I9" s="197">
        <f t="shared" ref="I9" si="4">H9-J9</f>
        <v>94</v>
      </c>
      <c r="J9" s="181">
        <f t="shared" si="1"/>
        <v>70</v>
      </c>
      <c r="K9" s="199">
        <f>IF(B9=0,0,H9/B9)</f>
        <v>0.52229299363057324</v>
      </c>
      <c r="L9" s="200">
        <f t="shared" si="0"/>
        <v>0.63087248322147649</v>
      </c>
      <c r="M9" s="200">
        <f t="shared" si="0"/>
        <v>0.52631578947368418</v>
      </c>
    </row>
  </sheetData>
  <mergeCells count="4">
    <mergeCell ref="A1:M1"/>
    <mergeCell ref="D2:H2"/>
    <mergeCell ref="D3:H3"/>
    <mergeCell ref="K4:M4"/>
  </mergeCells>
  <printOptions horizontalCentered="1"/>
  <pageMargins left="0.43307086614173229" right="0.43307086614173229" top="1.4960629921259843" bottom="0.98425196850393704" header="0.47244094488188981" footer="0"/>
  <pageSetup paperSize="9" scale="62" orientation="landscape" r:id="rId1"/>
  <headerFooter alignWithMargins="0">
    <oddHeader>&amp;L&amp;G&amp;C&amp;"Arial,Negrita"&amp;12PRUEBA DE ACCESO A LA UNIVERSIDAD PARA MAYORES DE 25 AÑOS. 
UNIVERSIDADES DE CASTILLA Y LEÓN</oddHeader>
    <oddFooter>&amp;LDirección General de Universidades e Investigación&amp;RServicio de enseñanza Universitaria</oddFooter>
  </headerFooter>
  <rowBreaks count="1" manualBreakCount="1">
    <brk id="9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61"/>
  <sheetViews>
    <sheetView view="pageLayout" topLeftCell="A10" zoomScaleNormal="100" workbookViewId="0">
      <selection activeCell="G46" sqref="G46"/>
    </sheetView>
  </sheetViews>
  <sheetFormatPr baseColWidth="10" defaultRowHeight="12.75" x14ac:dyDescent="0.2"/>
  <cols>
    <col min="1" max="1" width="8.28515625" style="210" customWidth="1"/>
    <col min="2" max="8" width="15.7109375" style="210" customWidth="1"/>
    <col min="9" max="9" width="11.42578125" style="210"/>
    <col min="10" max="10" width="12.5703125" style="210" customWidth="1"/>
    <col min="11" max="16384" width="11.42578125" style="210"/>
  </cols>
  <sheetData>
    <row r="1" spans="1:8" s="203" customFormat="1" ht="28.5" customHeight="1" thickBot="1" x14ac:dyDescent="0.3">
      <c r="A1" s="201"/>
      <c r="B1" s="202"/>
      <c r="C1" s="202"/>
      <c r="D1" s="567" t="s">
        <v>84</v>
      </c>
      <c r="E1" s="567"/>
      <c r="F1" s="567"/>
      <c r="G1" s="567"/>
      <c r="H1" s="567"/>
    </row>
    <row r="2" spans="1:8" ht="51.75" customHeight="1" thickBot="1" x14ac:dyDescent="0.25">
      <c r="A2" s="204"/>
      <c r="B2" s="205"/>
      <c r="C2" s="435" t="s">
        <v>70</v>
      </c>
      <c r="D2" s="206">
        <v>25</v>
      </c>
      <c r="E2" s="207" t="s">
        <v>71</v>
      </c>
      <c r="F2" s="207" t="s">
        <v>72</v>
      </c>
      <c r="G2" s="208" t="s">
        <v>73</v>
      </c>
      <c r="H2" s="209" t="s">
        <v>3</v>
      </c>
    </row>
    <row r="3" spans="1:8" x14ac:dyDescent="0.2">
      <c r="A3" s="568" t="s">
        <v>74</v>
      </c>
      <c r="B3" s="571" t="s">
        <v>137</v>
      </c>
      <c r="C3" s="211" t="s">
        <v>4</v>
      </c>
      <c r="D3" s="212" t="s">
        <v>120</v>
      </c>
      <c r="E3" s="213">
        <v>18</v>
      </c>
      <c r="F3" s="213">
        <v>15</v>
      </c>
      <c r="G3" s="213" t="s">
        <v>120</v>
      </c>
      <c r="H3" s="214">
        <v>37</v>
      </c>
    </row>
    <row r="4" spans="1:8" x14ac:dyDescent="0.2">
      <c r="A4" s="569"/>
      <c r="B4" s="572"/>
      <c r="C4" s="215" t="s">
        <v>8</v>
      </c>
      <c r="D4" s="216">
        <v>8</v>
      </c>
      <c r="E4" s="217">
        <v>61</v>
      </c>
      <c r="F4" s="217">
        <v>34</v>
      </c>
      <c r="G4" s="218">
        <v>9</v>
      </c>
      <c r="H4" s="219">
        <v>112</v>
      </c>
    </row>
    <row r="5" spans="1:8" x14ac:dyDescent="0.2">
      <c r="A5" s="569"/>
      <c r="B5" s="572"/>
      <c r="C5" s="215" t="s">
        <v>10</v>
      </c>
      <c r="D5" s="216">
        <v>8</v>
      </c>
      <c r="E5" s="217">
        <v>58</v>
      </c>
      <c r="F5" s="217">
        <v>17</v>
      </c>
      <c r="G5" s="218">
        <v>0</v>
      </c>
      <c r="H5" s="219">
        <v>83</v>
      </c>
    </row>
    <row r="6" spans="1:8" ht="13.5" thickBot="1" x14ac:dyDescent="0.25">
      <c r="A6" s="569"/>
      <c r="B6" s="572"/>
      <c r="C6" s="215" t="s">
        <v>15</v>
      </c>
      <c r="D6" s="216">
        <v>7</v>
      </c>
      <c r="E6" s="217">
        <v>41</v>
      </c>
      <c r="F6" s="217">
        <v>25</v>
      </c>
      <c r="G6" s="218">
        <v>9</v>
      </c>
      <c r="H6" s="219">
        <v>82</v>
      </c>
    </row>
    <row r="7" spans="1:8" ht="13.5" thickBot="1" x14ac:dyDescent="0.25">
      <c r="A7" s="569"/>
      <c r="B7" s="573"/>
      <c r="C7" s="220" t="s">
        <v>140</v>
      </c>
      <c r="D7" s="221">
        <v>25</v>
      </c>
      <c r="E7" s="222">
        <v>178</v>
      </c>
      <c r="F7" s="222">
        <v>91</v>
      </c>
      <c r="G7" s="223">
        <v>20</v>
      </c>
      <c r="H7" s="224">
        <v>314</v>
      </c>
    </row>
    <row r="8" spans="1:8" x14ac:dyDescent="0.2">
      <c r="A8" s="569"/>
      <c r="B8" s="571" t="s">
        <v>121</v>
      </c>
      <c r="C8" s="211" t="s">
        <v>4</v>
      </c>
      <c r="D8" s="212" t="s">
        <v>120</v>
      </c>
      <c r="E8" s="213">
        <v>16</v>
      </c>
      <c r="F8" s="213">
        <v>14</v>
      </c>
      <c r="G8" s="213" t="s">
        <v>120</v>
      </c>
      <c r="H8" s="214">
        <v>34</v>
      </c>
    </row>
    <row r="9" spans="1:8" x14ac:dyDescent="0.2">
      <c r="A9" s="569"/>
      <c r="B9" s="572"/>
      <c r="C9" s="215" t="s">
        <v>8</v>
      </c>
      <c r="D9" s="216">
        <v>8</v>
      </c>
      <c r="E9" s="217">
        <v>58</v>
      </c>
      <c r="F9" s="217">
        <v>31</v>
      </c>
      <c r="G9" s="218">
        <v>8</v>
      </c>
      <c r="H9" s="219">
        <v>105</v>
      </c>
    </row>
    <row r="10" spans="1:8" x14ac:dyDescent="0.2">
      <c r="A10" s="569"/>
      <c r="B10" s="572"/>
      <c r="C10" s="215" t="s">
        <v>10</v>
      </c>
      <c r="D10" s="216">
        <v>7</v>
      </c>
      <c r="E10" s="217">
        <v>49</v>
      </c>
      <c r="F10" s="217">
        <v>14</v>
      </c>
      <c r="G10" s="218">
        <v>0</v>
      </c>
      <c r="H10" s="219">
        <v>70</v>
      </c>
    </row>
    <row r="11" spans="1:8" ht="13.5" thickBot="1" x14ac:dyDescent="0.25">
      <c r="A11" s="569"/>
      <c r="B11" s="572"/>
      <c r="C11" s="215" t="s">
        <v>15</v>
      </c>
      <c r="D11" s="216">
        <v>7</v>
      </c>
      <c r="E11" s="217">
        <v>35</v>
      </c>
      <c r="F11" s="217">
        <v>22</v>
      </c>
      <c r="G11" s="218">
        <v>9</v>
      </c>
      <c r="H11" s="219">
        <v>73</v>
      </c>
    </row>
    <row r="12" spans="1:8" ht="13.5" thickBot="1" x14ac:dyDescent="0.25">
      <c r="A12" s="569"/>
      <c r="B12" s="573"/>
      <c r="C12" s="220" t="s">
        <v>141</v>
      </c>
      <c r="D12" s="221">
        <v>24</v>
      </c>
      <c r="E12" s="222">
        <v>158</v>
      </c>
      <c r="F12" s="222">
        <v>81</v>
      </c>
      <c r="G12" s="223">
        <v>19</v>
      </c>
      <c r="H12" s="224">
        <v>282</v>
      </c>
    </row>
    <row r="13" spans="1:8" x14ac:dyDescent="0.2">
      <c r="A13" s="569"/>
      <c r="B13" s="571" t="s">
        <v>138</v>
      </c>
      <c r="C13" s="211" t="s">
        <v>79</v>
      </c>
      <c r="D13" s="212" t="s">
        <v>120</v>
      </c>
      <c r="E13" s="213">
        <v>8</v>
      </c>
      <c r="F13" s="213">
        <v>9</v>
      </c>
      <c r="G13" s="213" t="s">
        <v>120</v>
      </c>
      <c r="H13" s="214">
        <v>21</v>
      </c>
    </row>
    <row r="14" spans="1:8" x14ac:dyDescent="0.2">
      <c r="A14" s="569"/>
      <c r="B14" s="572"/>
      <c r="C14" s="215" t="s">
        <v>8</v>
      </c>
      <c r="D14" s="216">
        <v>6</v>
      </c>
      <c r="E14" s="217">
        <v>31</v>
      </c>
      <c r="F14" s="217">
        <v>22</v>
      </c>
      <c r="G14" s="218">
        <v>6</v>
      </c>
      <c r="H14" s="219">
        <v>65</v>
      </c>
    </row>
    <row r="15" spans="1:8" x14ac:dyDescent="0.2">
      <c r="A15" s="569"/>
      <c r="B15" s="572"/>
      <c r="C15" s="215" t="s">
        <v>10</v>
      </c>
      <c r="D15" s="216" t="s">
        <v>120</v>
      </c>
      <c r="E15" s="217">
        <v>22</v>
      </c>
      <c r="F15" s="217">
        <v>7</v>
      </c>
      <c r="G15" s="218">
        <v>0</v>
      </c>
      <c r="H15" s="219">
        <v>30</v>
      </c>
    </row>
    <row r="16" spans="1:8" ht="13.5" thickBot="1" x14ac:dyDescent="0.25">
      <c r="A16" s="569"/>
      <c r="B16" s="572"/>
      <c r="C16" s="215" t="s">
        <v>15</v>
      </c>
      <c r="D16" s="216">
        <v>6</v>
      </c>
      <c r="E16" s="217">
        <v>20</v>
      </c>
      <c r="F16" s="217">
        <v>15</v>
      </c>
      <c r="G16" s="218">
        <v>7</v>
      </c>
      <c r="H16" s="219">
        <v>48</v>
      </c>
    </row>
    <row r="17" spans="1:8" ht="13.5" thickBot="1" x14ac:dyDescent="0.25">
      <c r="A17" s="569"/>
      <c r="B17" s="573"/>
      <c r="C17" s="220" t="s">
        <v>142</v>
      </c>
      <c r="D17" s="221">
        <v>15</v>
      </c>
      <c r="E17" s="222">
        <v>81</v>
      </c>
      <c r="F17" s="222">
        <v>53</v>
      </c>
      <c r="G17" s="223">
        <v>15</v>
      </c>
      <c r="H17" s="224">
        <v>164</v>
      </c>
    </row>
    <row r="18" spans="1:8" x14ac:dyDescent="0.2">
      <c r="A18" s="569"/>
      <c r="B18" s="571" t="s">
        <v>139</v>
      </c>
      <c r="C18" s="225" t="s">
        <v>4</v>
      </c>
      <c r="D18" s="226">
        <v>1</v>
      </c>
      <c r="E18" s="227">
        <v>0.5</v>
      </c>
      <c r="F18" s="227">
        <v>0.6428571428571429</v>
      </c>
      <c r="G18" s="228">
        <v>1</v>
      </c>
      <c r="H18" s="229">
        <v>0.61764705882352944</v>
      </c>
    </row>
    <row r="19" spans="1:8" x14ac:dyDescent="0.2">
      <c r="A19" s="569"/>
      <c r="B19" s="572"/>
      <c r="C19" s="230" t="s">
        <v>8</v>
      </c>
      <c r="D19" s="231">
        <v>0.75</v>
      </c>
      <c r="E19" s="232">
        <v>0.53448275862068961</v>
      </c>
      <c r="F19" s="232">
        <v>0.70967741935483875</v>
      </c>
      <c r="G19" s="233">
        <v>0.75</v>
      </c>
      <c r="H19" s="234">
        <v>0.61904761904761907</v>
      </c>
    </row>
    <row r="20" spans="1:8" x14ac:dyDescent="0.2">
      <c r="A20" s="569"/>
      <c r="B20" s="572"/>
      <c r="C20" s="230" t="s">
        <v>10</v>
      </c>
      <c r="D20" s="231">
        <v>0.14285714285714285</v>
      </c>
      <c r="E20" s="232">
        <v>0.44897959183673469</v>
      </c>
      <c r="F20" s="232">
        <v>0.5</v>
      </c>
      <c r="G20" s="233">
        <v>0</v>
      </c>
      <c r="H20" s="234">
        <v>0.42857142857142855</v>
      </c>
    </row>
    <row r="21" spans="1:8" ht="13.5" thickBot="1" x14ac:dyDescent="0.25">
      <c r="A21" s="569"/>
      <c r="B21" s="572"/>
      <c r="C21" s="230" t="s">
        <v>15</v>
      </c>
      <c r="D21" s="231">
        <v>0.8571428571428571</v>
      </c>
      <c r="E21" s="232">
        <v>0.5714285714285714</v>
      </c>
      <c r="F21" s="232">
        <v>0.68181818181818177</v>
      </c>
      <c r="G21" s="233">
        <v>0.77777777777777779</v>
      </c>
      <c r="H21" s="234">
        <v>0.65753424657534243</v>
      </c>
    </row>
    <row r="22" spans="1:8" ht="13.5" thickBot="1" x14ac:dyDescent="0.25">
      <c r="A22" s="570"/>
      <c r="B22" s="573"/>
      <c r="C22" s="220" t="s">
        <v>3</v>
      </c>
      <c r="D22" s="235">
        <v>0.625</v>
      </c>
      <c r="E22" s="236">
        <v>0.51265822784810122</v>
      </c>
      <c r="F22" s="236">
        <v>0.65432098765432101</v>
      </c>
      <c r="G22" s="237">
        <v>0.78947368421052633</v>
      </c>
      <c r="H22" s="238">
        <v>0.58156028368794321</v>
      </c>
    </row>
    <row r="23" spans="1:8" ht="50.25" hidden="1" customHeight="1" x14ac:dyDescent="0.2">
      <c r="A23" s="239"/>
      <c r="B23" s="240" t="s">
        <v>35</v>
      </c>
      <c r="C23" s="240"/>
      <c r="D23" s="241"/>
      <c r="E23" s="242"/>
      <c r="F23" s="242"/>
      <c r="G23" s="243"/>
      <c r="H23" s="244"/>
    </row>
    <row r="24" spans="1:8" ht="51" hidden="1" customHeight="1" thickBot="1" x14ac:dyDescent="0.25">
      <c r="A24" s="239"/>
      <c r="B24" s="245" t="s">
        <v>44</v>
      </c>
      <c r="C24" s="245"/>
      <c r="D24" s="246"/>
      <c r="E24" s="247"/>
      <c r="F24" s="247"/>
      <c r="G24" s="248"/>
      <c r="H24" s="249"/>
    </row>
    <row r="25" spans="1:8" hidden="1" x14ac:dyDescent="0.2">
      <c r="A25" s="239"/>
    </row>
    <row r="26" spans="1:8" hidden="1" x14ac:dyDescent="0.2">
      <c r="A26" s="239"/>
      <c r="B26" s="250" t="s">
        <v>81</v>
      </c>
      <c r="C26" s="250"/>
    </row>
    <row r="27" spans="1:8" hidden="1" x14ac:dyDescent="0.2">
      <c r="A27" s="239"/>
    </row>
    <row r="28" spans="1:8" hidden="1" x14ac:dyDescent="0.2">
      <c r="A28" s="239"/>
    </row>
    <row r="29" spans="1:8" hidden="1" x14ac:dyDescent="0.2">
      <c r="A29" s="239"/>
    </row>
    <row r="30" spans="1:8" hidden="1" x14ac:dyDescent="0.2">
      <c r="A30" s="239"/>
    </row>
    <row r="31" spans="1:8" hidden="1" x14ac:dyDescent="0.2">
      <c r="A31" s="239"/>
    </row>
    <row r="32" spans="1:8" hidden="1" x14ac:dyDescent="0.2">
      <c r="A32" s="239"/>
    </row>
    <row r="33" spans="1:8" hidden="1" x14ac:dyDescent="0.2">
      <c r="A33" s="239"/>
    </row>
    <row r="34" spans="1:8" hidden="1" x14ac:dyDescent="0.2">
      <c r="A34" s="239"/>
    </row>
    <row r="35" spans="1:8" hidden="1" x14ac:dyDescent="0.2">
      <c r="A35" s="239"/>
    </row>
    <row r="36" spans="1:8" hidden="1" x14ac:dyDescent="0.2">
      <c r="A36" s="239"/>
    </row>
    <row r="37" spans="1:8" hidden="1" x14ac:dyDescent="0.2">
      <c r="A37" s="239"/>
    </row>
    <row r="38" spans="1:8" x14ac:dyDescent="0.2">
      <c r="A38" s="251"/>
      <c r="B38" s="252"/>
      <c r="C38" s="253"/>
      <c r="D38" s="205"/>
      <c r="E38" s="205"/>
      <c r="F38" s="205"/>
      <c r="G38" s="205"/>
      <c r="H38" s="205"/>
    </row>
    <row r="39" spans="1:8" x14ac:dyDescent="0.2">
      <c r="A39" s="254" t="s">
        <v>82</v>
      </c>
      <c r="B39" s="255"/>
      <c r="C39" s="255"/>
      <c r="D39" s="255"/>
      <c r="E39" s="255"/>
      <c r="F39" s="205"/>
      <c r="G39" s="205"/>
      <c r="H39" s="205"/>
    </row>
    <row r="40" spans="1:8" x14ac:dyDescent="0.2">
      <c r="A40" s="251"/>
      <c r="B40" s="252"/>
      <c r="C40" s="253"/>
      <c r="D40" s="205"/>
      <c r="E40" s="205"/>
      <c r="F40" s="205"/>
      <c r="G40" s="205"/>
      <c r="H40" s="205"/>
    </row>
    <row r="41" spans="1:8" x14ac:dyDescent="0.2">
      <c r="A41" s="251"/>
      <c r="B41" s="252"/>
      <c r="C41" s="253"/>
      <c r="D41" s="205"/>
      <c r="E41" s="205"/>
      <c r="F41" s="205"/>
      <c r="G41" s="205"/>
      <c r="H41" s="205"/>
    </row>
    <row r="42" spans="1:8" x14ac:dyDescent="0.2">
      <c r="A42" s="251"/>
      <c r="B42" s="252"/>
      <c r="C42" s="253"/>
      <c r="D42" s="205"/>
      <c r="E42" s="205"/>
      <c r="F42" s="205"/>
      <c r="G42" s="205"/>
      <c r="H42" s="205"/>
    </row>
    <row r="43" spans="1:8" x14ac:dyDescent="0.2">
      <c r="A43" s="251"/>
      <c r="B43" s="252"/>
      <c r="C43" s="253"/>
      <c r="D43" s="205"/>
      <c r="E43" s="205"/>
      <c r="F43" s="205"/>
      <c r="G43" s="205"/>
      <c r="H43" s="205"/>
    </row>
    <row r="44" spans="1:8" x14ac:dyDescent="0.2">
      <c r="A44" s="251"/>
      <c r="B44" s="252"/>
      <c r="C44" s="253"/>
      <c r="D44" s="205"/>
      <c r="E44" s="205"/>
      <c r="F44" s="205"/>
      <c r="G44" s="205"/>
      <c r="H44" s="205"/>
    </row>
    <row r="45" spans="1:8" x14ac:dyDescent="0.2">
      <c r="A45" s="251"/>
      <c r="B45" s="252"/>
      <c r="C45" s="253"/>
      <c r="D45" s="205"/>
      <c r="E45" s="205"/>
      <c r="F45" s="205"/>
      <c r="G45" s="205"/>
      <c r="H45" s="205"/>
    </row>
    <row r="46" spans="1:8" x14ac:dyDescent="0.2">
      <c r="A46" s="251"/>
      <c r="B46" s="252"/>
      <c r="C46" s="253"/>
      <c r="D46" s="205"/>
      <c r="E46" s="205"/>
      <c r="F46" s="205"/>
      <c r="G46" s="205"/>
      <c r="H46" s="205"/>
    </row>
    <row r="47" spans="1:8" x14ac:dyDescent="0.2">
      <c r="A47" s="251"/>
      <c r="B47" s="252"/>
      <c r="C47" s="253"/>
      <c r="D47" s="205"/>
      <c r="E47" s="205"/>
      <c r="F47" s="205"/>
      <c r="G47" s="205"/>
      <c r="H47" s="205"/>
    </row>
    <row r="48" spans="1:8" x14ac:dyDescent="0.2">
      <c r="A48" s="251"/>
      <c r="B48" s="253"/>
      <c r="C48" s="253"/>
      <c r="D48" s="205"/>
      <c r="E48" s="205"/>
      <c r="F48" s="205"/>
      <c r="G48" s="205"/>
      <c r="H48" s="205"/>
    </row>
    <row r="49" spans="1:8" x14ac:dyDescent="0.2">
      <c r="A49" s="251"/>
      <c r="B49" s="256"/>
      <c r="C49" s="253"/>
      <c r="D49" s="205"/>
      <c r="E49" s="205"/>
      <c r="F49" s="205"/>
      <c r="G49" s="205"/>
      <c r="H49" s="205"/>
    </row>
    <row r="50" spans="1:8" s="257" customFormat="1" x14ac:dyDescent="0.2">
      <c r="B50" s="256"/>
      <c r="C50" s="256"/>
    </row>
    <row r="51" spans="1:8" x14ac:dyDescent="0.2">
      <c r="A51" s="257"/>
      <c r="B51" s="257"/>
      <c r="C51" s="257"/>
      <c r="D51" s="257"/>
      <c r="E51" s="257"/>
      <c r="F51" s="257"/>
      <c r="G51" s="257"/>
      <c r="H51" s="257"/>
    </row>
    <row r="52" spans="1:8" x14ac:dyDescent="0.2">
      <c r="A52" s="257"/>
      <c r="B52" s="257"/>
      <c r="C52" s="257"/>
      <c r="D52" s="257"/>
      <c r="E52" s="257"/>
      <c r="F52" s="257"/>
      <c r="G52" s="257"/>
      <c r="H52" s="257"/>
    </row>
    <row r="53" spans="1:8" x14ac:dyDescent="0.2">
      <c r="A53" s="257"/>
      <c r="B53" s="257"/>
      <c r="C53" s="257"/>
      <c r="D53" s="257"/>
      <c r="E53" s="257"/>
      <c r="F53" s="257"/>
      <c r="G53" s="257"/>
      <c r="H53" s="257"/>
    </row>
    <row r="54" spans="1:8" x14ac:dyDescent="0.2">
      <c r="A54" s="256"/>
      <c r="B54" s="256"/>
      <c r="C54" s="256"/>
      <c r="D54" s="256"/>
      <c r="E54" s="256"/>
      <c r="F54" s="256"/>
      <c r="G54" s="256"/>
      <c r="H54" s="256"/>
    </row>
    <row r="55" spans="1:8" x14ac:dyDescent="0.2">
      <c r="A55" s="257"/>
      <c r="B55" s="257"/>
      <c r="C55" s="257"/>
      <c r="D55" s="257"/>
      <c r="E55" s="257"/>
      <c r="F55" s="257"/>
      <c r="G55" s="257"/>
      <c r="H55" s="257"/>
    </row>
    <row r="56" spans="1:8" x14ac:dyDescent="0.2">
      <c r="A56" s="258"/>
      <c r="B56" s="258"/>
      <c r="C56" s="258"/>
      <c r="D56" s="258"/>
      <c r="E56" s="258"/>
      <c r="F56" s="258"/>
      <c r="G56" s="258"/>
      <c r="H56" s="258"/>
    </row>
    <row r="57" spans="1:8" x14ac:dyDescent="0.2">
      <c r="A57" s="257"/>
      <c r="B57" s="257"/>
      <c r="C57" s="257"/>
      <c r="D57" s="257"/>
      <c r="E57" s="257"/>
      <c r="F57" s="257"/>
      <c r="G57" s="257"/>
      <c r="H57" s="257"/>
    </row>
    <row r="61" spans="1:8" x14ac:dyDescent="0.2">
      <c r="A61" s="257"/>
      <c r="B61" s="257"/>
      <c r="C61" s="257"/>
      <c r="D61" s="257"/>
      <c r="E61" s="257"/>
      <c r="F61" s="257"/>
      <c r="G61" s="257"/>
      <c r="H61" s="257"/>
    </row>
  </sheetData>
  <mergeCells count="6">
    <mergeCell ref="D1:H1"/>
    <mergeCell ref="A3:A22"/>
    <mergeCell ref="B3:B7"/>
    <mergeCell ref="B8:B12"/>
    <mergeCell ref="B13:B17"/>
    <mergeCell ref="B18:B22"/>
  </mergeCells>
  <printOptions horizontalCentered="1"/>
  <pageMargins left="0.78740157480314965" right="0.78740157480314965" top="2.0472440944881889" bottom="0.98425196850393704" header="0.47244094488188981" footer="0"/>
  <pageSetup paperSize="9" scale="77" orientation="landscape" r:id="rId1"/>
  <headerFooter alignWithMargins="0">
    <oddHeader>&amp;L&amp;G&amp;C&amp;"Arial,Negrita"&amp;12
PRUEBA DE ACCESO A LA UNIVERSIDAD 
PARA MAYORES DE 25 AÑOS.
UNIVERSIDADES DE CASTILLA Y LEÓN.
 CONVOCATORIA DE 2020.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7</vt:i4>
      </vt:variant>
    </vt:vector>
  </HeadingPairs>
  <TitlesOfParts>
    <vt:vector size="22" baseType="lpstr">
      <vt:lpstr>indice</vt:lpstr>
      <vt:lpstr>tabla I</vt:lpstr>
      <vt:lpstr>tabla II</vt:lpstr>
      <vt:lpstr>tabla III</vt:lpstr>
      <vt:lpstr>tabla IV</vt:lpstr>
      <vt:lpstr>tabla V</vt:lpstr>
      <vt:lpstr>tabla VI</vt:lpstr>
      <vt:lpstr>tabla VII</vt:lpstr>
      <vt:lpstr>Tabla VIII</vt:lpstr>
      <vt:lpstr>Tabla IX</vt:lpstr>
      <vt:lpstr>Tabla X</vt:lpstr>
      <vt:lpstr>Tabla XI</vt:lpstr>
      <vt:lpstr>Tabla XII</vt:lpstr>
      <vt:lpstr>tabla XIII</vt:lpstr>
      <vt:lpstr>Tabla XIV</vt:lpstr>
      <vt:lpstr>'tabla I'!Área_de_impresión</vt:lpstr>
      <vt:lpstr>'tabla IV'!Área_de_impresión</vt:lpstr>
      <vt:lpstr>'tabla VII'!Área_de_impresión</vt:lpstr>
      <vt:lpstr>'Tabla VIII'!Área_de_impresión</vt:lpstr>
      <vt:lpstr>'Tabla XII'!Área_de_impresión</vt:lpstr>
      <vt:lpstr>'Tabla XIV'!Área_de_impresión</vt:lpstr>
      <vt:lpstr>'tabla III'!OLE_LINK1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2021-07-14T07:57:09Z</cp:lastPrinted>
  <dcterms:created xsi:type="dcterms:W3CDTF">2021-03-23T15:16:18Z</dcterms:created>
  <dcterms:modified xsi:type="dcterms:W3CDTF">2021-07-14T09:23:41Z</dcterms:modified>
</cp:coreProperties>
</file>