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EBAU\"/>
    </mc:Choice>
  </mc:AlternateContent>
  <bookViews>
    <workbookView xWindow="0" yWindow="0" windowWidth="24000" windowHeight="8835"/>
  </bookViews>
  <sheets>
    <sheet name="indice" sheetId="1" r:id="rId1"/>
    <sheet name="Tabla I" sheetId="2" r:id="rId2"/>
    <sheet name="Tabla II" sheetId="3" r:id="rId3"/>
    <sheet name="Tabla III" sheetId="4" r:id="rId4"/>
    <sheet name="Tabla IV" sheetId="5" r:id="rId5"/>
    <sheet name="Tabla V" sheetId="6" r:id="rId6"/>
    <sheet name="tabla VI" sheetId="7" r:id="rId7"/>
    <sheet name="tabla VII" sheetId="10" r:id="rId8"/>
    <sheet name="Tabla VIII" sheetId="11" r:id="rId9"/>
    <sheet name="Tabla IX" sheetId="13" r:id="rId10"/>
    <sheet name="Tabla X" sheetId="15" r:id="rId11"/>
    <sheet name="Tabla XI" sheetId="16" r:id="rId12"/>
    <sheet name="TABLA XII" sheetId="21" r:id="rId13"/>
    <sheet name="TABLA XIII" sheetId="22" r:id="rId14"/>
  </sheets>
  <definedNames>
    <definedName name="_xlnm.Print_Area" localSheetId="7">'tabla VII'!$A$1:$M$6</definedName>
    <definedName name="OLE_LINK1" localSheetId="3">'Tabla III'!$A$1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I4" i="10"/>
  <c r="I5" i="10"/>
  <c r="I2" i="10"/>
  <c r="I6" i="10" s="1"/>
  <c r="F3" i="10"/>
  <c r="F4" i="10"/>
  <c r="F5" i="10"/>
  <c r="L5" i="10" s="1"/>
  <c r="F2" i="10"/>
  <c r="F6" i="10" s="1"/>
  <c r="C3" i="10"/>
  <c r="C4" i="10"/>
  <c r="L4" i="10" s="1"/>
  <c r="C5" i="10"/>
  <c r="C2" i="10"/>
  <c r="K4" i="10"/>
  <c r="B6" i="10"/>
  <c r="J6" i="10"/>
  <c r="H6" i="10"/>
  <c r="G6" i="10"/>
  <c r="E6" i="10"/>
  <c r="D6" i="10"/>
  <c r="M5" i="10"/>
  <c r="K5" i="10"/>
  <c r="M4" i="10"/>
  <c r="M3" i="10"/>
  <c r="L3" i="10"/>
  <c r="K3" i="10"/>
  <c r="M2" i="10"/>
  <c r="L2" i="10" l="1"/>
  <c r="C6" i="10"/>
  <c r="M6" i="10"/>
  <c r="L6" i="10"/>
  <c r="K6" i="10"/>
  <c r="K2" i="10"/>
  <c r="H10" i="7" l="1"/>
  <c r="G10" i="7"/>
  <c r="F10" i="7"/>
  <c r="E10" i="7"/>
  <c r="D10" i="7"/>
  <c r="C10" i="7"/>
  <c r="R8" i="5" l="1"/>
  <c r="Q8" i="5"/>
  <c r="O8" i="5"/>
  <c r="N8" i="5"/>
  <c r="P8" i="5" s="1"/>
  <c r="S8" i="5" s="1"/>
  <c r="M8" i="5"/>
  <c r="L8" i="5"/>
  <c r="K8" i="5"/>
  <c r="U7" i="5"/>
  <c r="R7" i="5"/>
  <c r="Q7" i="5"/>
  <c r="P7" i="5"/>
  <c r="S7" i="5" s="1"/>
  <c r="M7" i="5"/>
  <c r="W7" i="5"/>
  <c r="T7" i="5"/>
  <c r="R6" i="5"/>
  <c r="Q6" i="5"/>
  <c r="P6" i="5"/>
  <c r="M6" i="5"/>
  <c r="S6" i="5" s="1"/>
  <c r="X6" i="5"/>
  <c r="G6" i="5"/>
  <c r="D6" i="5"/>
  <c r="V6" i="5" s="1"/>
  <c r="T6" i="5"/>
  <c r="R5" i="5"/>
  <c r="Q5" i="5"/>
  <c r="P5" i="5"/>
  <c r="M5" i="5"/>
  <c r="S5" i="5" s="1"/>
  <c r="H5" i="5"/>
  <c r="U5" i="5"/>
  <c r="T5" i="5"/>
  <c r="R4" i="5"/>
  <c r="Q4" i="5"/>
  <c r="P4" i="5"/>
  <c r="S4" i="5" s="1"/>
  <c r="M4" i="5"/>
  <c r="X4" i="5"/>
  <c r="T4" i="5"/>
  <c r="F38" i="4"/>
  <c r="E37" i="4"/>
  <c r="H36" i="4"/>
  <c r="E36" i="4"/>
  <c r="H35" i="4"/>
  <c r="F35" i="4"/>
  <c r="E35" i="4"/>
  <c r="H34" i="4"/>
  <c r="I34" i="4" s="1"/>
  <c r="F34" i="4"/>
  <c r="E34" i="4"/>
  <c r="I33" i="4"/>
  <c r="H33" i="4"/>
  <c r="F33" i="4"/>
  <c r="E33" i="4"/>
  <c r="I32" i="4"/>
  <c r="J32" i="4"/>
  <c r="I31" i="4"/>
  <c r="H30" i="4"/>
  <c r="I30" i="4" s="1"/>
  <c r="F30" i="4"/>
  <c r="E30" i="4"/>
  <c r="I29" i="4"/>
  <c r="J29" i="4"/>
  <c r="I28" i="4"/>
  <c r="J28" i="4"/>
  <c r="H27" i="4"/>
  <c r="F27" i="4"/>
  <c r="E27" i="4"/>
  <c r="J26" i="4"/>
  <c r="I26" i="4"/>
  <c r="I25" i="4"/>
  <c r="D27" i="4"/>
  <c r="G27" i="4" s="1"/>
  <c r="H24" i="4"/>
  <c r="F24" i="4"/>
  <c r="I24" i="4" s="1"/>
  <c r="E24" i="4"/>
  <c r="J23" i="4"/>
  <c r="I23" i="4"/>
  <c r="G23" i="4"/>
  <c r="I22" i="4"/>
  <c r="G22" i="4"/>
  <c r="F21" i="4"/>
  <c r="E21" i="4"/>
  <c r="H20" i="4"/>
  <c r="I20" i="4" s="1"/>
  <c r="F20" i="4"/>
  <c r="E20" i="4"/>
  <c r="E38" i="4" s="1"/>
  <c r="H19" i="4"/>
  <c r="H37" i="4" s="1"/>
  <c r="F19" i="4"/>
  <c r="E19" i="4"/>
  <c r="H18" i="4"/>
  <c r="F18" i="4"/>
  <c r="I18" i="4" s="1"/>
  <c r="E18" i="4"/>
  <c r="I17" i="4"/>
  <c r="G17" i="4"/>
  <c r="I16" i="4"/>
  <c r="G16" i="4"/>
  <c r="I15" i="4"/>
  <c r="H15" i="4"/>
  <c r="F15" i="4"/>
  <c r="E15" i="4"/>
  <c r="I14" i="4"/>
  <c r="J14" i="4"/>
  <c r="I13" i="4"/>
  <c r="G13" i="4"/>
  <c r="H12" i="4"/>
  <c r="I12" i="4" s="1"/>
  <c r="F12" i="4"/>
  <c r="E12" i="4"/>
  <c r="I11" i="4"/>
  <c r="J11" i="4"/>
  <c r="I10" i="4"/>
  <c r="J10" i="4"/>
  <c r="H9" i="4"/>
  <c r="F9" i="4"/>
  <c r="E9" i="4"/>
  <c r="I8" i="4"/>
  <c r="G8" i="4"/>
  <c r="I7" i="4"/>
  <c r="H6" i="4"/>
  <c r="F6" i="4"/>
  <c r="I6" i="4" s="1"/>
  <c r="E6" i="4"/>
  <c r="I5" i="4"/>
  <c r="G5" i="4"/>
  <c r="I4" i="4"/>
  <c r="J4" i="4"/>
  <c r="F38" i="3"/>
  <c r="E37" i="3"/>
  <c r="H36" i="3"/>
  <c r="J36" i="3" s="1"/>
  <c r="D36" i="3"/>
  <c r="J35" i="3"/>
  <c r="H35" i="3"/>
  <c r="G35" i="3"/>
  <c r="F35" i="3"/>
  <c r="I35" i="3" s="1"/>
  <c r="E35" i="3"/>
  <c r="D35" i="3"/>
  <c r="J34" i="3"/>
  <c r="H34" i="3"/>
  <c r="I34" i="3" s="1"/>
  <c r="F34" i="3"/>
  <c r="F36" i="3" s="1"/>
  <c r="G36" i="3" s="1"/>
  <c r="E34" i="3"/>
  <c r="E36" i="3" s="1"/>
  <c r="D34" i="3"/>
  <c r="I33" i="3"/>
  <c r="H33" i="3"/>
  <c r="J33" i="3" s="1"/>
  <c r="F33" i="3"/>
  <c r="E33" i="3"/>
  <c r="D33" i="3"/>
  <c r="G33" i="3" s="1"/>
  <c r="J32" i="3"/>
  <c r="I32" i="3"/>
  <c r="G32" i="3"/>
  <c r="J31" i="3"/>
  <c r="I31" i="3"/>
  <c r="G31" i="3"/>
  <c r="J30" i="3"/>
  <c r="H30" i="3"/>
  <c r="I30" i="3" s="1"/>
  <c r="F30" i="3"/>
  <c r="G30" i="3" s="1"/>
  <c r="E30" i="3"/>
  <c r="D30" i="3"/>
  <c r="J29" i="3"/>
  <c r="I29" i="3"/>
  <c r="G29" i="3"/>
  <c r="J28" i="3"/>
  <c r="I28" i="3"/>
  <c r="G28" i="3"/>
  <c r="J27" i="3"/>
  <c r="H27" i="3"/>
  <c r="G27" i="3"/>
  <c r="F27" i="3"/>
  <c r="I27" i="3" s="1"/>
  <c r="E27" i="3"/>
  <c r="D27" i="3"/>
  <c r="J26" i="3"/>
  <c r="I26" i="3"/>
  <c r="G26" i="3"/>
  <c r="J25" i="3"/>
  <c r="I25" i="3"/>
  <c r="G25" i="3"/>
  <c r="H24" i="3"/>
  <c r="J24" i="3" s="1"/>
  <c r="F24" i="3"/>
  <c r="G24" i="3" s="1"/>
  <c r="E24" i="3"/>
  <c r="D24" i="3"/>
  <c r="J23" i="3"/>
  <c r="I23" i="3"/>
  <c r="G23" i="3"/>
  <c r="J22" i="3"/>
  <c r="I22" i="3"/>
  <c r="G22" i="3"/>
  <c r="E21" i="3"/>
  <c r="H20" i="3"/>
  <c r="H21" i="3" s="1"/>
  <c r="F20" i="3"/>
  <c r="E20" i="3"/>
  <c r="E38" i="3" s="1"/>
  <c r="D20" i="3"/>
  <c r="D21" i="3" s="1"/>
  <c r="J19" i="3"/>
  <c r="H19" i="3"/>
  <c r="H37" i="3" s="1"/>
  <c r="G19" i="3"/>
  <c r="F19" i="3"/>
  <c r="I19" i="3" s="1"/>
  <c r="E19" i="3"/>
  <c r="D19" i="3"/>
  <c r="D37" i="3" s="1"/>
  <c r="J18" i="3"/>
  <c r="H18" i="3"/>
  <c r="F18" i="3"/>
  <c r="I18" i="3" s="1"/>
  <c r="E18" i="3"/>
  <c r="D18" i="3"/>
  <c r="J17" i="3"/>
  <c r="I17" i="3"/>
  <c r="G17" i="3"/>
  <c r="J16" i="3"/>
  <c r="I16" i="3"/>
  <c r="G16" i="3"/>
  <c r="J15" i="3"/>
  <c r="H15" i="3"/>
  <c r="G15" i="3"/>
  <c r="F15" i="3"/>
  <c r="I15" i="3" s="1"/>
  <c r="E15" i="3"/>
  <c r="D15" i="3"/>
  <c r="J14" i="3"/>
  <c r="I14" i="3"/>
  <c r="G14" i="3"/>
  <c r="J13" i="3"/>
  <c r="I13" i="3"/>
  <c r="G13" i="3"/>
  <c r="H12" i="3"/>
  <c r="J12" i="3" s="1"/>
  <c r="F12" i="3"/>
  <c r="E12" i="3"/>
  <c r="D12" i="3"/>
  <c r="G12" i="3" s="1"/>
  <c r="J11" i="3"/>
  <c r="I11" i="3"/>
  <c r="G11" i="3"/>
  <c r="J10" i="3"/>
  <c r="I10" i="3"/>
  <c r="G10" i="3"/>
  <c r="I9" i="3"/>
  <c r="H9" i="3"/>
  <c r="J9" i="3" s="1"/>
  <c r="F9" i="3"/>
  <c r="E9" i="3"/>
  <c r="D9" i="3"/>
  <c r="G9" i="3" s="1"/>
  <c r="J8" i="3"/>
  <c r="I8" i="3"/>
  <c r="G8" i="3"/>
  <c r="J7" i="3"/>
  <c r="I7" i="3"/>
  <c r="G7" i="3"/>
  <c r="J6" i="3"/>
  <c r="H6" i="3"/>
  <c r="F6" i="3"/>
  <c r="I6" i="3" s="1"/>
  <c r="E6" i="3"/>
  <c r="D6" i="3"/>
  <c r="J5" i="3"/>
  <c r="I5" i="3"/>
  <c r="G5" i="3"/>
  <c r="J4" i="3"/>
  <c r="I4" i="3"/>
  <c r="G4" i="3"/>
  <c r="D33" i="2"/>
  <c r="G28" i="2"/>
  <c r="G27" i="2"/>
  <c r="N26" i="2"/>
  <c r="I27" i="2"/>
  <c r="J27" i="2" s="1"/>
  <c r="P27" i="2" s="1"/>
  <c r="G25" i="2"/>
  <c r="D27" i="2"/>
  <c r="N27" i="2" s="1"/>
  <c r="N22" i="2"/>
  <c r="F34" i="2"/>
  <c r="G18" i="2"/>
  <c r="D12" i="2"/>
  <c r="K5" i="2"/>
  <c r="G33" i="2" l="1"/>
  <c r="G17" i="2"/>
  <c r="K7" i="2"/>
  <c r="G12" i="2"/>
  <c r="G13" i="2"/>
  <c r="J14" i="2"/>
  <c r="L16" i="2"/>
  <c r="L29" i="2"/>
  <c r="J22" i="4"/>
  <c r="N10" i="2"/>
  <c r="K14" i="2"/>
  <c r="G15" i="2"/>
  <c r="G16" i="2"/>
  <c r="O17" i="2"/>
  <c r="K22" i="2"/>
  <c r="J22" i="2"/>
  <c r="M22" i="2" s="1"/>
  <c r="F35" i="2"/>
  <c r="K29" i="2"/>
  <c r="G31" i="2"/>
  <c r="I7" i="5"/>
  <c r="G21" i="2"/>
  <c r="D35" i="2"/>
  <c r="N31" i="2"/>
  <c r="J6" i="5"/>
  <c r="K6" i="2"/>
  <c r="L10" i="2"/>
  <c r="K11" i="2"/>
  <c r="K19" i="2"/>
  <c r="O26" i="2"/>
  <c r="G30" i="2"/>
  <c r="G32" i="4"/>
  <c r="I4" i="5"/>
  <c r="I5" i="5"/>
  <c r="D6" i="2"/>
  <c r="N6" i="2" s="1"/>
  <c r="G8" i="2"/>
  <c r="G9" i="2"/>
  <c r="D15" i="2"/>
  <c r="N15" i="2" s="1"/>
  <c r="I15" i="2"/>
  <c r="N14" i="2"/>
  <c r="K18" i="2"/>
  <c r="D24" i="2"/>
  <c r="O22" i="2"/>
  <c r="K26" i="2"/>
  <c r="J26" i="2"/>
  <c r="D30" i="2"/>
  <c r="N30" i="2" s="1"/>
  <c r="L28" i="2"/>
  <c r="K30" i="2"/>
  <c r="G32" i="2"/>
  <c r="J5" i="4"/>
  <c r="J16" i="4"/>
  <c r="J17" i="4"/>
  <c r="D33" i="4"/>
  <c r="J33" i="4" s="1"/>
  <c r="H6" i="5"/>
  <c r="O5" i="2"/>
  <c r="J5" i="2"/>
  <c r="P5" i="2" s="1"/>
  <c r="O10" i="2"/>
  <c r="L17" i="2"/>
  <c r="J10" i="2"/>
  <c r="G14" i="2"/>
  <c r="M14" i="2" s="1"/>
  <c r="N23" i="2"/>
  <c r="L25" i="2"/>
  <c r="D9" i="4"/>
  <c r="G9" i="4" s="1"/>
  <c r="G14" i="4"/>
  <c r="G31" i="4"/>
  <c r="X7" i="5"/>
  <c r="AA7" i="5" s="1"/>
  <c r="G6" i="2"/>
  <c r="N7" i="2"/>
  <c r="G10" i="2"/>
  <c r="M10" i="2" s="1"/>
  <c r="K10" i="2"/>
  <c r="G11" i="2"/>
  <c r="N11" i="2"/>
  <c r="O13" i="2"/>
  <c r="D20" i="2"/>
  <c r="N20" i="2" s="1"/>
  <c r="I24" i="2"/>
  <c r="L24" i="2" s="1"/>
  <c r="O25" i="2"/>
  <c r="G29" i="2"/>
  <c r="K31" i="2"/>
  <c r="J8" i="4"/>
  <c r="J25" i="4"/>
  <c r="H4" i="5"/>
  <c r="W5" i="5"/>
  <c r="Z5" i="5" s="1"/>
  <c r="W6" i="5"/>
  <c r="Z6" i="5" s="1"/>
  <c r="D7" i="5"/>
  <c r="V7" i="5" s="1"/>
  <c r="G15" i="4"/>
  <c r="L13" i="2"/>
  <c r="F38" i="2"/>
  <c r="D15" i="4"/>
  <c r="J15" i="4" s="1"/>
  <c r="D34" i="4"/>
  <c r="C8" i="5"/>
  <c r="U4" i="5"/>
  <c r="AA4" i="5" s="1"/>
  <c r="H7" i="5"/>
  <c r="D9" i="2"/>
  <c r="L14" i="2"/>
  <c r="O14" i="2"/>
  <c r="G19" i="2"/>
  <c r="G20" i="2"/>
  <c r="G24" i="2"/>
  <c r="O29" i="2"/>
  <c r="J7" i="4"/>
  <c r="D35" i="4"/>
  <c r="G35" i="4" s="1"/>
  <c r="Z7" i="5"/>
  <c r="T8" i="5"/>
  <c r="G5" i="5"/>
  <c r="F8" i="5"/>
  <c r="G4" i="5"/>
  <c r="W4" i="5"/>
  <c r="D5" i="5"/>
  <c r="V5" i="5" s="1"/>
  <c r="X5" i="5"/>
  <c r="AA5" i="5" s="1"/>
  <c r="I6" i="5"/>
  <c r="U6" i="5"/>
  <c r="AA6" i="5" s="1"/>
  <c r="Y6" i="5"/>
  <c r="AB6" i="5" s="1"/>
  <c r="E8" i="5"/>
  <c r="B8" i="5"/>
  <c r="D8" i="5" s="1"/>
  <c r="D4" i="5"/>
  <c r="V4" i="5" s="1"/>
  <c r="G7" i="5"/>
  <c r="E39" i="4"/>
  <c r="J27" i="4"/>
  <c r="G34" i="4"/>
  <c r="D12" i="4"/>
  <c r="G12" i="4" s="1"/>
  <c r="D20" i="4"/>
  <c r="G20" i="4" s="1"/>
  <c r="F37" i="4"/>
  <c r="D6" i="4"/>
  <c r="J6" i="4" s="1"/>
  <c r="G7" i="4"/>
  <c r="I9" i="4"/>
  <c r="J12" i="4"/>
  <c r="J13" i="4"/>
  <c r="D18" i="4"/>
  <c r="J18" i="4" s="1"/>
  <c r="I19" i="4"/>
  <c r="D24" i="4"/>
  <c r="J24" i="4" s="1"/>
  <c r="G25" i="4"/>
  <c r="G26" i="4"/>
  <c r="I27" i="4"/>
  <c r="J31" i="4"/>
  <c r="I35" i="4"/>
  <c r="F36" i="4"/>
  <c r="H38" i="4"/>
  <c r="H39" i="4" s="1"/>
  <c r="D30" i="4"/>
  <c r="G30" i="4" s="1"/>
  <c r="G10" i="4"/>
  <c r="G11" i="4"/>
  <c r="D19" i="4"/>
  <c r="G28" i="4"/>
  <c r="G29" i="4"/>
  <c r="G4" i="4"/>
  <c r="J19" i="4"/>
  <c r="H21" i="4"/>
  <c r="J37" i="3"/>
  <c r="E39" i="3"/>
  <c r="J21" i="3"/>
  <c r="G38" i="3"/>
  <c r="G6" i="3"/>
  <c r="I12" i="3"/>
  <c r="G18" i="3"/>
  <c r="I20" i="3"/>
  <c r="F21" i="3"/>
  <c r="G21" i="3" s="1"/>
  <c r="I24" i="3"/>
  <c r="G34" i="3"/>
  <c r="I36" i="3"/>
  <c r="F37" i="3"/>
  <c r="I37" i="3" s="1"/>
  <c r="J20" i="3"/>
  <c r="D38" i="3"/>
  <c r="D39" i="3" s="1"/>
  <c r="H38" i="3"/>
  <c r="G20" i="3"/>
  <c r="N4" i="2"/>
  <c r="J4" i="2"/>
  <c r="K4" i="2"/>
  <c r="L19" i="2"/>
  <c r="J19" i="2"/>
  <c r="K21" i="2"/>
  <c r="O24" i="2"/>
  <c r="I6" i="2"/>
  <c r="L4" i="2"/>
  <c r="P10" i="2"/>
  <c r="L11" i="2"/>
  <c r="O11" i="2"/>
  <c r="J11" i="2"/>
  <c r="N13" i="2"/>
  <c r="J13" i="2"/>
  <c r="K13" i="2"/>
  <c r="L15" i="2"/>
  <c r="O15" i="2"/>
  <c r="N17" i="2"/>
  <c r="J17" i="2"/>
  <c r="K17" i="2"/>
  <c r="K20" i="2"/>
  <c r="J20" i="2"/>
  <c r="F36" i="2"/>
  <c r="P22" i="2"/>
  <c r="L23" i="2"/>
  <c r="O23" i="2"/>
  <c r="I35" i="2"/>
  <c r="P26" i="2"/>
  <c r="L31" i="2"/>
  <c r="I33" i="2"/>
  <c r="O31" i="2"/>
  <c r="J31" i="2"/>
  <c r="N33" i="2"/>
  <c r="J33" i="2"/>
  <c r="K33" i="2"/>
  <c r="G4" i="2"/>
  <c r="L5" i="2"/>
  <c r="G5" i="2"/>
  <c r="M5" i="2" s="1"/>
  <c r="K8" i="2"/>
  <c r="N8" i="2"/>
  <c r="J8" i="2"/>
  <c r="K12" i="2"/>
  <c r="N12" i="2"/>
  <c r="P14" i="2"/>
  <c r="J15" i="2"/>
  <c r="L20" i="2"/>
  <c r="G22" i="2"/>
  <c r="K23" i="2"/>
  <c r="G23" i="2"/>
  <c r="J23" i="2"/>
  <c r="N25" i="2"/>
  <c r="J25" i="2"/>
  <c r="K25" i="2"/>
  <c r="G26" i="2"/>
  <c r="M27" i="2"/>
  <c r="K32" i="2"/>
  <c r="N32" i="2"/>
  <c r="J32" i="2"/>
  <c r="E35" i="2"/>
  <c r="G35" i="2" s="1"/>
  <c r="O4" i="2"/>
  <c r="I12" i="2"/>
  <c r="D18" i="2"/>
  <c r="N18" i="2" s="1"/>
  <c r="I18" i="2"/>
  <c r="O16" i="2"/>
  <c r="O32" i="2"/>
  <c r="L32" i="2"/>
  <c r="F37" i="2"/>
  <c r="L7" i="2"/>
  <c r="I9" i="2"/>
  <c r="O7" i="2"/>
  <c r="O8" i="2"/>
  <c r="N9" i="2"/>
  <c r="J9" i="2"/>
  <c r="D34" i="2"/>
  <c r="H34" i="2"/>
  <c r="K27" i="2"/>
  <c r="K28" i="2"/>
  <c r="N28" i="2"/>
  <c r="J28" i="2"/>
  <c r="D38" i="2"/>
  <c r="N5" i="2"/>
  <c r="G7" i="2"/>
  <c r="J7" i="2"/>
  <c r="L8" i="2"/>
  <c r="K9" i="2"/>
  <c r="D19" i="2"/>
  <c r="K15" i="2"/>
  <c r="K16" i="2"/>
  <c r="N16" i="2"/>
  <c r="J16" i="2"/>
  <c r="E34" i="2"/>
  <c r="I34" i="2"/>
  <c r="I37" i="2" s="1"/>
  <c r="H35" i="2"/>
  <c r="K24" i="2"/>
  <c r="N24" i="2"/>
  <c r="J24" i="2"/>
  <c r="L26" i="2"/>
  <c r="L27" i="2"/>
  <c r="O27" i="2"/>
  <c r="I30" i="2"/>
  <c r="O28" i="2"/>
  <c r="N29" i="2"/>
  <c r="J29" i="2"/>
  <c r="L22" i="2"/>
  <c r="D36" i="4" l="1"/>
  <c r="J36" i="4" s="1"/>
  <c r="J20" i="4"/>
  <c r="G33" i="4"/>
  <c r="M26" i="2"/>
  <c r="J34" i="4"/>
  <c r="G36" i="4"/>
  <c r="D36" i="2"/>
  <c r="E38" i="2"/>
  <c r="G38" i="2" s="1"/>
  <c r="J9" i="4"/>
  <c r="I8" i="5"/>
  <c r="O20" i="2"/>
  <c r="G18" i="4"/>
  <c r="J35" i="4"/>
  <c r="G24" i="4"/>
  <c r="F39" i="2"/>
  <c r="D38" i="4"/>
  <c r="G38" i="4" s="1"/>
  <c r="Z4" i="5"/>
  <c r="W8" i="5"/>
  <c r="U8" i="5"/>
  <c r="V8" i="5" s="1"/>
  <c r="H8" i="5"/>
  <c r="G8" i="5"/>
  <c r="J8" i="5" s="1"/>
  <c r="J4" i="5"/>
  <c r="Y4" i="5"/>
  <c r="AB4" i="5" s="1"/>
  <c r="J7" i="5"/>
  <c r="Y7" i="5"/>
  <c r="AB7" i="5" s="1"/>
  <c r="Y5" i="5"/>
  <c r="AB5" i="5" s="1"/>
  <c r="J5" i="5"/>
  <c r="X8" i="5"/>
  <c r="D21" i="4"/>
  <c r="G21" i="4" s="1"/>
  <c r="G19" i="4"/>
  <c r="F39" i="4"/>
  <c r="I39" i="4" s="1"/>
  <c r="I37" i="4"/>
  <c r="D37" i="4"/>
  <c r="G6" i="4"/>
  <c r="I36" i="4"/>
  <c r="I38" i="4"/>
  <c r="I21" i="4"/>
  <c r="J30" i="4"/>
  <c r="I38" i="3"/>
  <c r="J38" i="3"/>
  <c r="H39" i="3"/>
  <c r="I21" i="3"/>
  <c r="F39" i="3"/>
  <c r="G39" i="3" s="1"/>
  <c r="G37" i="3"/>
  <c r="M29" i="2"/>
  <c r="P29" i="2"/>
  <c r="E36" i="2"/>
  <c r="G36" i="2" s="1"/>
  <c r="G34" i="2"/>
  <c r="P7" i="2"/>
  <c r="M7" i="2"/>
  <c r="O12" i="2"/>
  <c r="I21" i="2"/>
  <c r="L12" i="2"/>
  <c r="J12" i="2"/>
  <c r="M33" i="2"/>
  <c r="P33" i="2"/>
  <c r="L33" i="2"/>
  <c r="O33" i="2"/>
  <c r="M13" i="2"/>
  <c r="P13" i="2"/>
  <c r="P19" i="2"/>
  <c r="M19" i="2"/>
  <c r="P16" i="2"/>
  <c r="M16" i="2"/>
  <c r="N19" i="2"/>
  <c r="D21" i="2"/>
  <c r="N21" i="2" s="1"/>
  <c r="P28" i="2"/>
  <c r="M28" i="2"/>
  <c r="N34" i="2"/>
  <c r="H36" i="2"/>
  <c r="K34" i="2"/>
  <c r="J34" i="2"/>
  <c r="M25" i="2"/>
  <c r="P25" i="2"/>
  <c r="P15" i="2"/>
  <c r="M15" i="2"/>
  <c r="E37" i="2"/>
  <c r="L35" i="2"/>
  <c r="O35" i="2"/>
  <c r="O19" i="2"/>
  <c r="H37" i="2"/>
  <c r="K35" i="2"/>
  <c r="J35" i="2"/>
  <c r="N35" i="2"/>
  <c r="H38" i="2"/>
  <c r="I36" i="2"/>
  <c r="L18" i="2"/>
  <c r="J18" i="2"/>
  <c r="O18" i="2"/>
  <c r="D37" i="2"/>
  <c r="D39" i="2" s="1"/>
  <c r="P31" i="2"/>
  <c r="M31" i="2"/>
  <c r="P11" i="2"/>
  <c r="M11" i="2"/>
  <c r="L37" i="2"/>
  <c r="P4" i="2"/>
  <c r="M4" i="2"/>
  <c r="L30" i="2"/>
  <c r="J30" i="2"/>
  <c r="O30" i="2"/>
  <c r="P24" i="2"/>
  <c r="M24" i="2"/>
  <c r="L34" i="2"/>
  <c r="O34" i="2"/>
  <c r="M9" i="2"/>
  <c r="P9" i="2"/>
  <c r="O9" i="2"/>
  <c r="L9" i="2"/>
  <c r="M32" i="2"/>
  <c r="P32" i="2"/>
  <c r="P23" i="2"/>
  <c r="M23" i="2"/>
  <c r="P8" i="2"/>
  <c r="M8" i="2"/>
  <c r="M20" i="2"/>
  <c r="P20" i="2"/>
  <c r="M17" i="2"/>
  <c r="P17" i="2"/>
  <c r="L6" i="2"/>
  <c r="J6" i="2"/>
  <c r="O6" i="2"/>
  <c r="I38" i="2"/>
  <c r="O37" i="2" l="1"/>
  <c r="J38" i="4"/>
  <c r="Z8" i="5"/>
  <c r="Y8" i="5"/>
  <c r="AB8" i="5" s="1"/>
  <c r="AA8" i="5"/>
  <c r="D39" i="4"/>
  <c r="J39" i="4" s="1"/>
  <c r="J37" i="4"/>
  <c r="G37" i="4"/>
  <c r="J21" i="4"/>
  <c r="G39" i="4"/>
  <c r="J39" i="3"/>
  <c r="I39" i="3"/>
  <c r="L38" i="2"/>
  <c r="O38" i="2"/>
  <c r="I39" i="2"/>
  <c r="M18" i="2"/>
  <c r="P18" i="2"/>
  <c r="M34" i="2"/>
  <c r="P34" i="2"/>
  <c r="L21" i="2"/>
  <c r="O21" i="2"/>
  <c r="J21" i="2"/>
  <c r="P35" i="2"/>
  <c r="M35" i="2"/>
  <c r="M6" i="2"/>
  <c r="P6" i="2"/>
  <c r="O36" i="2"/>
  <c r="L36" i="2"/>
  <c r="K36" i="2"/>
  <c r="N36" i="2"/>
  <c r="J36" i="2"/>
  <c r="M12" i="2"/>
  <c r="P12" i="2"/>
  <c r="M30" i="2"/>
  <c r="P30" i="2"/>
  <c r="K38" i="2"/>
  <c r="J38" i="2"/>
  <c r="N38" i="2"/>
  <c r="H39" i="2"/>
  <c r="N37" i="2"/>
  <c r="J37" i="2"/>
  <c r="K37" i="2"/>
  <c r="E39" i="2"/>
  <c r="G39" i="2" s="1"/>
  <c r="G37" i="2"/>
  <c r="L39" i="2" l="1"/>
  <c r="O39" i="2"/>
  <c r="M21" i="2"/>
  <c r="P21" i="2"/>
  <c r="K39" i="2"/>
  <c r="N39" i="2"/>
  <c r="J39" i="2"/>
  <c r="M36" i="2"/>
  <c r="P36" i="2"/>
  <c r="M37" i="2"/>
  <c r="P37" i="2"/>
  <c r="M38" i="2"/>
  <c r="P38" i="2"/>
  <c r="P39" i="2" l="1"/>
  <c r="M39" i="2"/>
</calcChain>
</file>

<file path=xl/comments1.xml><?xml version="1.0" encoding="utf-8"?>
<comments xmlns="http://schemas.openxmlformats.org/spreadsheetml/2006/main">
  <authors>
    <author>velrenjo</author>
  </authors>
  <commentList>
    <comment ref="B13" authorId="0" shapeId="0">
      <text>
        <r>
          <rPr>
            <sz val="8"/>
            <color indexed="81"/>
            <rFont val="Tahoma"/>
            <family val="2"/>
          </rPr>
          <t>He metido en Salamanca los alumnos que no tienen centro (¿años anteriores?)</t>
        </r>
      </text>
    </comment>
  </commentList>
</comments>
</file>

<file path=xl/sharedStrings.xml><?xml version="1.0" encoding="utf-8"?>
<sst xmlns="http://schemas.openxmlformats.org/spreadsheetml/2006/main" count="531" uniqueCount="140">
  <si>
    <t>ÍNDICE DATOS ESTADISTICOS ACCESO A LA UNIVERSIDAD</t>
  </si>
  <si>
    <t>Resumen convocatorias ordinaria y extraordinaria por universidades y provincias</t>
  </si>
  <si>
    <t>Tabla I</t>
  </si>
  <si>
    <t>Tabla II</t>
  </si>
  <si>
    <t>Tabla III</t>
  </si>
  <si>
    <t>Tabla de varios aspectos. Sexo y Universidad</t>
  </si>
  <si>
    <t>Tabla IV</t>
  </si>
  <si>
    <t>Resumen convocatorias ordinaria y extraordinaria</t>
  </si>
  <si>
    <t>Tabla V</t>
  </si>
  <si>
    <t>Varios aspectos.  Universidad, sexo y convocatoria</t>
  </si>
  <si>
    <t>tabla VI</t>
  </si>
  <si>
    <t>Mayores 25 años. Datos generales y porcentajes</t>
  </si>
  <si>
    <t>Tabla VII</t>
  </si>
  <si>
    <t>Mayores de 25 años resultado por edad ambos sexos</t>
  </si>
  <si>
    <t>Tabla VIII</t>
  </si>
  <si>
    <t>Mayores de 25 años resultado por edad mujeres</t>
  </si>
  <si>
    <t>Tabla IX</t>
  </si>
  <si>
    <t>Mayores de 25 años resultado por edad hombres</t>
  </si>
  <si>
    <t>Mayores 45 años. Datos generales y porcentajes</t>
  </si>
  <si>
    <t>Tabla XI</t>
  </si>
  <si>
    <t>Tabla XII</t>
  </si>
  <si>
    <t>Tabla XIII</t>
  </si>
  <si>
    <t>UNIVERSIDADES Y PROVINCIAS</t>
  </si>
  <si>
    <t>Matriculados en 2º Bachillerato</t>
  </si>
  <si>
    <t>Junio</t>
  </si>
  <si>
    <t>Julio</t>
  </si>
  <si>
    <t>Total</t>
  </si>
  <si>
    <t>UBU</t>
  </si>
  <si>
    <t>BU</t>
  </si>
  <si>
    <t>Públicos</t>
  </si>
  <si>
    <t>Privados</t>
  </si>
  <si>
    <t>ULE</t>
  </si>
  <si>
    <t>LE</t>
  </si>
  <si>
    <t>USAL</t>
  </si>
  <si>
    <t>AV</t>
  </si>
  <si>
    <t>SA</t>
  </si>
  <si>
    <t>ZA</t>
  </si>
  <si>
    <t>Totales
USAL</t>
  </si>
  <si>
    <t>UVA</t>
  </si>
  <si>
    <t>P</t>
  </si>
  <si>
    <t>SG</t>
  </si>
  <si>
    <t>SO</t>
  </si>
  <si>
    <t>VA</t>
  </si>
  <si>
    <t>Totales
UVA</t>
  </si>
  <si>
    <t>TOTALES CASTILLA Y LEÓN</t>
  </si>
  <si>
    <t>PÚBLICOS</t>
  </si>
  <si>
    <t>PRIVADOS</t>
  </si>
  <si>
    <t>TOTAL</t>
  </si>
  <si>
    <t>Presentados/as en EBAU (*)</t>
  </si>
  <si>
    <t>Aptos/as en EBAU (*)</t>
  </si>
  <si>
    <t>% Aptos/as sobre Presentados</t>
  </si>
  <si>
    <t>% Aptos/as sobre totales Bachillerato</t>
  </si>
  <si>
    <t>UNIVERSIDADES
Y
PROVINCIAS</t>
  </si>
  <si>
    <t>Matriculados
en 2º
Bachillerato</t>
  </si>
  <si>
    <t>Matriculados
en
EBAU</t>
  </si>
  <si>
    <t>Presentados
en
EBAU</t>
  </si>
  <si>
    <t>% Presentados
sobre totales
Bachillerato</t>
  </si>
  <si>
    <t>Aptos
en
EBAU</t>
  </si>
  <si>
    <t>% Aptos
sobre
Presentados</t>
  </si>
  <si>
    <t>% Aptos
sobre totales
Bachillerato</t>
  </si>
  <si>
    <t>TOTALES 
CASTILLA Y LEÓN</t>
  </si>
  <si>
    <t>Matriculados
en EBAU</t>
  </si>
  <si>
    <t>Presentados
en EBAU</t>
  </si>
  <si>
    <t>Aptos
en EBAU</t>
  </si>
  <si>
    <t>TOTALES</t>
  </si>
  <si>
    <t>CASTILLA Y LEÓN</t>
  </si>
  <si>
    <t xml:space="preserve">TODOS  (ALUMNOS + ALUMNAS) </t>
  </si>
  <si>
    <t>MUJERES</t>
  </si>
  <si>
    <t>HOMBRES</t>
  </si>
  <si>
    <t>Presentados</t>
  </si>
  <si>
    <t>Aprobados</t>
  </si>
  <si>
    <t>% Aprobados *</t>
  </si>
  <si>
    <t>Presentadas</t>
  </si>
  <si>
    <t>Aprobadas</t>
  </si>
  <si>
    <t>% Aprobadas *</t>
  </si>
  <si>
    <t>Universidades</t>
  </si>
  <si>
    <t>Totales</t>
  </si>
  <si>
    <t>Burgos</t>
  </si>
  <si>
    <t>León</t>
  </si>
  <si>
    <t>Salamanca</t>
  </si>
  <si>
    <t>Valladolid</t>
  </si>
  <si>
    <t>TOTALES CyL</t>
  </si>
  <si>
    <t>* % de aprobados/as sobre matriculados/as</t>
  </si>
  <si>
    <t xml:space="preserve"> Presentados/as Junio</t>
  </si>
  <si>
    <t xml:space="preserve"> Presentados/as Julio</t>
  </si>
  <si>
    <t xml:space="preserve"> Presentados/as Total</t>
  </si>
  <si>
    <t>Aptos/as Junio</t>
  </si>
  <si>
    <t>Aptos/as Julio</t>
  </si>
  <si>
    <t>Aptos/as Total</t>
  </si>
  <si>
    <t>Universidad de Burgos</t>
  </si>
  <si>
    <t>Universidad de León</t>
  </si>
  <si>
    <t>Universidad de Salamanca</t>
  </si>
  <si>
    <t>Universidad de Valladolid</t>
  </si>
  <si>
    <t>Universidad</t>
  </si>
  <si>
    <t>Convocatoria</t>
  </si>
  <si>
    <t>Presentados/as</t>
  </si>
  <si>
    <t>Aprobados/as</t>
  </si>
  <si>
    <t>Mujeres presentadas</t>
  </si>
  <si>
    <t>Mujeres aprobadas</t>
  </si>
  <si>
    <t xml:space="preserve">Hombres presentados </t>
  </si>
  <si>
    <t>Hombres aprobados</t>
  </si>
  <si>
    <t>ORDINARIA</t>
  </si>
  <si>
    <t>EXTRAORDINARIA</t>
  </si>
  <si>
    <t>RESULTADOS</t>
  </si>
  <si>
    <t>26 a 35</t>
  </si>
  <si>
    <t>36 a 45</t>
  </si>
  <si>
    <t>más de 45</t>
  </si>
  <si>
    <t>Hombres y Mujeres</t>
  </si>
  <si>
    <t>Inscritos</t>
  </si>
  <si>
    <t>Aptos</t>
  </si>
  <si>
    <t>% Aptos (*)</t>
  </si>
  <si>
    <t>Mujeres</t>
  </si>
  <si>
    <t>(*) Háganse constar los totales de cada provincia utilizando las siglas habituales.</t>
  </si>
  <si>
    <t>(*) % Aptos sobre presentados</t>
  </si>
  <si>
    <t>Matriculados/as</t>
  </si>
  <si>
    <t>Matriculados 
Hombres</t>
  </si>
  <si>
    <t>Presentados 
Hombres</t>
  </si>
  <si>
    <t>Aprobados 
Hombres</t>
  </si>
  <si>
    <t>Matriculadas 
Mujeres</t>
  </si>
  <si>
    <t>Presentadas
 Mujeres</t>
  </si>
  <si>
    <t>Aprobadas 
Mujeres</t>
  </si>
  <si>
    <r>
      <rPr>
        <b/>
        <strike/>
        <sz val="8"/>
        <rFont val="Arial"/>
        <family val="2"/>
      </rPr>
      <t xml:space="preserve">%
</t>
    </r>
    <r>
      <rPr>
        <b/>
        <sz val="8"/>
        <rFont val="Arial"/>
        <family val="2"/>
      </rPr>
      <t xml:space="preserve">Aprobados/as sobre Presentados/as </t>
    </r>
  </si>
  <si>
    <t>RESULTADO POR EDAD</t>
  </si>
  <si>
    <t>Total incritos/as</t>
  </si>
  <si>
    <t>Total Presentados/as</t>
  </si>
  <si>
    <t>Total Aptos/as</t>
  </si>
  <si>
    <t>Hombres</t>
  </si>
  <si>
    <t>Matriculados Hombres</t>
  </si>
  <si>
    <t>Matriculados Mujeres</t>
  </si>
  <si>
    <t>Presentados Hombres</t>
  </si>
  <si>
    <t>Presentados Mujeres</t>
  </si>
  <si>
    <t>Aprobados Hombres</t>
  </si>
  <si>
    <t>Aprobados Mujeres</t>
  </si>
  <si>
    <t>Aprobados-as/Presentados-as %</t>
  </si>
  <si>
    <t>Avance de Resultados. Junio 2021</t>
  </si>
  <si>
    <t>Avance de Resultados. Julio 2021</t>
  </si>
  <si>
    <t>Tabla X</t>
  </si>
  <si>
    <t>&lt;5</t>
  </si>
  <si>
    <t>Mayores de 45 años resultadopor sexo</t>
  </si>
  <si>
    <t>Mayores de 45 años resultado por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</si>
</sst>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2"/>
      <color theme="9" tint="-0.499984740745262"/>
      <name val="Arial"/>
      <family val="2"/>
    </font>
    <font>
      <u/>
      <sz val="10"/>
      <color theme="10"/>
      <name val="Arial"/>
      <family val="2"/>
    </font>
    <font>
      <b/>
      <i/>
      <u/>
      <sz val="12"/>
      <color theme="4" tint="-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trike/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90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0" borderId="2" xfId="1" applyFont="1" applyBorder="1"/>
    <xf numFmtId="0" fontId="7" fillId="0" borderId="12" xfId="0" applyFont="1" applyBorder="1" applyAlignment="1">
      <alignment horizontal="center" wrapText="1"/>
    </xf>
    <xf numFmtId="0" fontId="8" fillId="0" borderId="13" xfId="0" applyFont="1" applyBorder="1"/>
    <xf numFmtId="3" fontId="2" fillId="0" borderId="13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10" fontId="8" fillId="0" borderId="14" xfId="2" applyNumberFormat="1" applyFont="1" applyBorder="1" applyAlignment="1">
      <alignment horizontal="center"/>
    </xf>
    <xf numFmtId="10" fontId="8" fillId="0" borderId="15" xfId="2" applyNumberFormat="1" applyFont="1" applyBorder="1" applyAlignment="1">
      <alignment horizontal="center"/>
    </xf>
    <xf numFmtId="10" fontId="8" fillId="0" borderId="16" xfId="2" applyNumberFormat="1" applyFont="1" applyBorder="1" applyAlignment="1">
      <alignment horizontal="center"/>
    </xf>
    <xf numFmtId="0" fontId="8" fillId="0" borderId="17" xfId="0" applyFont="1" applyBorder="1"/>
    <xf numFmtId="3" fontId="2" fillId="0" borderId="17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3" fontId="8" fillId="0" borderId="20" xfId="0" applyNumberFormat="1" applyFont="1" applyFill="1" applyBorder="1" applyAlignment="1">
      <alignment horizontal="center"/>
    </xf>
    <xf numFmtId="10" fontId="8" fillId="0" borderId="18" xfId="2" applyNumberFormat="1" applyFont="1" applyBorder="1" applyAlignment="1">
      <alignment horizontal="center"/>
    </xf>
    <xf numFmtId="10" fontId="8" fillId="0" borderId="19" xfId="2" applyNumberFormat="1" applyFont="1" applyBorder="1" applyAlignment="1">
      <alignment horizontal="center"/>
    </xf>
    <xf numFmtId="10" fontId="8" fillId="0" borderId="20" xfId="2" applyNumberFormat="1" applyFont="1" applyBorder="1" applyAlignment="1">
      <alignment horizontal="center"/>
    </xf>
    <xf numFmtId="10" fontId="8" fillId="0" borderId="21" xfId="2" applyNumberFormat="1" applyFont="1" applyBorder="1" applyAlignment="1">
      <alignment horizontal="center"/>
    </xf>
    <xf numFmtId="0" fontId="7" fillId="0" borderId="22" xfId="0" applyFont="1" applyBorder="1"/>
    <xf numFmtId="3" fontId="9" fillId="0" borderId="22" xfId="0" applyNumberFormat="1" applyFont="1" applyFill="1" applyBorder="1" applyAlignment="1">
      <alignment horizontal="center"/>
    </xf>
    <xf numFmtId="3" fontId="7" fillId="0" borderId="23" xfId="0" applyNumberFormat="1" applyFont="1" applyFill="1" applyBorder="1" applyAlignment="1">
      <alignment horizontal="center"/>
    </xf>
    <xf numFmtId="3" fontId="7" fillId="0" borderId="24" xfId="0" applyNumberFormat="1" applyFont="1" applyFill="1" applyBorder="1" applyAlignment="1">
      <alignment horizontal="center"/>
    </xf>
    <xf numFmtId="3" fontId="7" fillId="0" borderId="25" xfId="0" applyNumberFormat="1" applyFont="1" applyFill="1" applyBorder="1" applyAlignment="1">
      <alignment horizontal="center"/>
    </xf>
    <xf numFmtId="10" fontId="7" fillId="0" borderId="23" xfId="2" applyNumberFormat="1" applyFont="1" applyBorder="1" applyAlignment="1">
      <alignment horizontal="center"/>
    </xf>
    <xf numFmtId="10" fontId="7" fillId="0" borderId="26" xfId="2" applyNumberFormat="1" applyFont="1" applyBorder="1" applyAlignment="1">
      <alignment horizontal="center"/>
    </xf>
    <xf numFmtId="10" fontId="7" fillId="0" borderId="25" xfId="2" applyNumberFormat="1" applyFont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0" fontId="7" fillId="0" borderId="13" xfId="0" applyFont="1" applyBorder="1"/>
    <xf numFmtId="3" fontId="8" fillId="0" borderId="13" xfId="0" applyNumberFormat="1" applyFont="1" applyFill="1" applyBorder="1" applyAlignment="1">
      <alignment horizontal="center"/>
    </xf>
    <xf numFmtId="3" fontId="8" fillId="0" borderId="30" xfId="0" applyNumberFormat="1" applyFont="1" applyFill="1" applyBorder="1" applyAlignment="1">
      <alignment horizontal="center"/>
    </xf>
    <xf numFmtId="0" fontId="7" fillId="0" borderId="17" xfId="0" applyFont="1" applyBorder="1"/>
    <xf numFmtId="3" fontId="8" fillId="0" borderId="17" xfId="0" applyNumberFormat="1" applyFont="1" applyFill="1" applyBorder="1" applyAlignment="1">
      <alignment horizontal="center"/>
    </xf>
    <xf numFmtId="3" fontId="8" fillId="0" borderId="31" xfId="0" applyNumberFormat="1" applyFont="1" applyFill="1" applyBorder="1" applyAlignment="1">
      <alignment horizontal="center"/>
    </xf>
    <xf numFmtId="3" fontId="7" fillId="0" borderId="26" xfId="0" applyNumberFormat="1" applyFont="1" applyFill="1" applyBorder="1" applyAlignment="1">
      <alignment horizontal="center"/>
    </xf>
    <xf numFmtId="3" fontId="7" fillId="0" borderId="16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3" borderId="13" xfId="0" applyFont="1" applyFill="1" applyBorder="1"/>
    <xf numFmtId="3" fontId="7" fillId="3" borderId="13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30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3" fontId="7" fillId="3" borderId="15" xfId="0" applyNumberFormat="1" applyFont="1" applyFill="1" applyBorder="1" applyAlignment="1">
      <alignment horizontal="center"/>
    </xf>
    <xf numFmtId="10" fontId="7" fillId="4" borderId="14" xfId="2" applyNumberFormat="1" applyFont="1" applyFill="1" applyBorder="1" applyAlignment="1">
      <alignment horizontal="center"/>
    </xf>
    <xf numFmtId="10" fontId="7" fillId="4" borderId="15" xfId="2" applyNumberFormat="1" applyFont="1" applyFill="1" applyBorder="1" applyAlignment="1">
      <alignment horizontal="center"/>
    </xf>
    <xf numFmtId="10" fontId="7" fillId="4" borderId="16" xfId="2" applyNumberFormat="1" applyFont="1" applyFill="1" applyBorder="1" applyAlignment="1">
      <alignment horizontal="center"/>
    </xf>
    <xf numFmtId="0" fontId="7" fillId="3" borderId="17" xfId="0" applyFont="1" applyFill="1" applyBorder="1"/>
    <xf numFmtId="3" fontId="7" fillId="3" borderId="17" xfId="0" applyNumberFormat="1" applyFont="1" applyFill="1" applyBorder="1" applyAlignment="1">
      <alignment horizontal="center"/>
    </xf>
    <xf numFmtId="3" fontId="7" fillId="3" borderId="18" xfId="0" applyNumberFormat="1" applyFont="1" applyFill="1" applyBorder="1" applyAlignment="1">
      <alignment horizontal="center"/>
    </xf>
    <xf numFmtId="3" fontId="7" fillId="3" borderId="31" xfId="0" applyNumberFormat="1" applyFont="1" applyFill="1" applyBorder="1" applyAlignment="1">
      <alignment horizontal="center"/>
    </xf>
    <xf numFmtId="3" fontId="7" fillId="4" borderId="20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center"/>
    </xf>
    <xf numFmtId="10" fontId="7" fillId="4" borderId="18" xfId="2" applyNumberFormat="1" applyFont="1" applyFill="1" applyBorder="1" applyAlignment="1">
      <alignment horizontal="center"/>
    </xf>
    <xf numFmtId="10" fontId="7" fillId="4" borderId="19" xfId="2" applyNumberFormat="1" applyFont="1" applyFill="1" applyBorder="1" applyAlignment="1">
      <alignment horizontal="center"/>
    </xf>
    <xf numFmtId="10" fontId="7" fillId="4" borderId="20" xfId="2" applyNumberFormat="1" applyFont="1" applyFill="1" applyBorder="1" applyAlignment="1">
      <alignment horizontal="center"/>
    </xf>
    <xf numFmtId="0" fontId="7" fillId="3" borderId="22" xfId="0" applyFont="1" applyFill="1" applyBorder="1"/>
    <xf numFmtId="3" fontId="7" fillId="3" borderId="22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10" fontId="7" fillId="4" borderId="23" xfId="2" applyNumberFormat="1" applyFont="1" applyFill="1" applyBorder="1" applyAlignment="1">
      <alignment horizontal="center"/>
    </xf>
    <xf numFmtId="10" fontId="7" fillId="4" borderId="26" xfId="2" applyNumberFormat="1" applyFont="1" applyFill="1" applyBorder="1" applyAlignment="1">
      <alignment horizontal="center"/>
    </xf>
    <xf numFmtId="10" fontId="7" fillId="4" borderId="25" xfId="2" applyNumberFormat="1" applyFont="1" applyFill="1" applyBorder="1" applyAlignment="1">
      <alignment horizontal="center"/>
    </xf>
    <xf numFmtId="0" fontId="0" fillId="0" borderId="0" xfId="0" applyFill="1"/>
    <xf numFmtId="0" fontId="2" fillId="0" borderId="32" xfId="0" applyFont="1" applyFill="1" applyBorder="1"/>
    <xf numFmtId="3" fontId="2" fillId="0" borderId="32" xfId="0" applyNumberFormat="1" applyFont="1" applyFill="1" applyBorder="1" applyAlignment="1" applyProtection="1">
      <alignment horizontal="center"/>
      <protection locked="0"/>
    </xf>
    <xf numFmtId="3" fontId="2" fillId="0" borderId="13" xfId="0" applyNumberFormat="1" applyFont="1" applyFill="1" applyBorder="1" applyAlignment="1" applyProtection="1">
      <alignment horizontal="center"/>
      <protection locked="0"/>
    </xf>
    <xf numFmtId="10" fontId="2" fillId="0" borderId="13" xfId="2" applyNumberFormat="1" applyFont="1" applyFill="1" applyBorder="1" applyAlignment="1">
      <alignment horizontal="center"/>
    </xf>
    <xf numFmtId="3" fontId="2" fillId="0" borderId="33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/>
    <xf numFmtId="0" fontId="2" fillId="0" borderId="34" xfId="0" applyFont="1" applyFill="1" applyBorder="1"/>
    <xf numFmtId="3" fontId="2" fillId="0" borderId="34" xfId="0" applyNumberFormat="1" applyFont="1" applyFill="1" applyBorder="1" applyAlignment="1" applyProtection="1">
      <alignment horizontal="center"/>
      <protection locked="0"/>
    </xf>
    <xf numFmtId="3" fontId="2" fillId="0" borderId="17" xfId="0" applyNumberFormat="1" applyFont="1" applyFill="1" applyBorder="1" applyAlignment="1" applyProtection="1">
      <alignment horizontal="center"/>
      <protection locked="0"/>
    </xf>
    <xf numFmtId="10" fontId="2" fillId="0" borderId="17" xfId="2" applyNumberFormat="1" applyFont="1" applyFill="1" applyBorder="1" applyAlignment="1">
      <alignment horizontal="center"/>
    </xf>
    <xf numFmtId="3" fontId="2" fillId="0" borderId="35" xfId="0" applyNumberFormat="1" applyFont="1" applyFill="1" applyBorder="1" applyAlignment="1" applyProtection="1">
      <alignment horizontal="center"/>
      <protection locked="0"/>
    </xf>
    <xf numFmtId="0" fontId="9" fillId="0" borderId="36" xfId="0" applyFont="1" applyFill="1" applyBorder="1"/>
    <xf numFmtId="3" fontId="9" fillId="0" borderId="36" xfId="0" applyNumberFormat="1" applyFont="1" applyFill="1" applyBorder="1" applyAlignment="1">
      <alignment horizontal="center"/>
    </xf>
    <xf numFmtId="10" fontId="9" fillId="0" borderId="22" xfId="2" applyNumberFormat="1" applyFont="1" applyFill="1" applyBorder="1" applyAlignment="1">
      <alignment horizontal="center"/>
    </xf>
    <xf numFmtId="3" fontId="9" fillId="0" borderId="37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center"/>
    </xf>
    <xf numFmtId="0" fontId="2" fillId="0" borderId="36" xfId="0" applyFont="1" applyFill="1" applyBorder="1"/>
    <xf numFmtId="3" fontId="2" fillId="0" borderId="32" xfId="0" applyNumberFormat="1" applyFont="1" applyFill="1" applyBorder="1" applyAlignment="1">
      <alignment horizontal="center"/>
    </xf>
    <xf numFmtId="3" fontId="2" fillId="0" borderId="27" xfId="0" applyNumberFormat="1" applyFont="1" applyFill="1" applyBorder="1" applyAlignment="1">
      <alignment horizontal="center"/>
    </xf>
    <xf numFmtId="3" fontId="2" fillId="0" borderId="34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0" fontId="11" fillId="0" borderId="36" xfId="0" applyFont="1" applyFill="1" applyBorder="1"/>
    <xf numFmtId="0" fontId="9" fillId="5" borderId="32" xfId="0" applyFont="1" applyFill="1" applyBorder="1"/>
    <xf numFmtId="3" fontId="9" fillId="5" borderId="38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10" fontId="9" fillId="5" borderId="13" xfId="2" applyNumberFormat="1" applyFont="1" applyFill="1" applyBorder="1" applyAlignment="1">
      <alignment horizontal="center"/>
    </xf>
    <xf numFmtId="0" fontId="9" fillId="5" borderId="34" xfId="0" applyFont="1" applyFill="1" applyBorder="1"/>
    <xf numFmtId="3" fontId="9" fillId="5" borderId="34" xfId="0" applyNumberFormat="1" applyFont="1" applyFill="1" applyBorder="1" applyAlignment="1">
      <alignment horizontal="center"/>
    </xf>
    <xf numFmtId="3" fontId="9" fillId="5" borderId="39" xfId="0" applyNumberFormat="1" applyFont="1" applyFill="1" applyBorder="1" applyAlignment="1">
      <alignment horizontal="center"/>
    </xf>
    <xf numFmtId="10" fontId="9" fillId="5" borderId="39" xfId="2" applyNumberFormat="1" applyFont="1" applyFill="1" applyBorder="1" applyAlignment="1">
      <alignment horizontal="center"/>
    </xf>
    <xf numFmtId="10" fontId="9" fillId="5" borderId="17" xfId="2" applyNumberFormat="1" applyFont="1" applyFill="1" applyBorder="1" applyAlignment="1">
      <alignment horizontal="center"/>
    </xf>
    <xf numFmtId="0" fontId="11" fillId="5" borderId="36" xfId="0" applyFont="1" applyFill="1" applyBorder="1" applyAlignment="1">
      <alignment horizontal="left"/>
    </xf>
    <xf numFmtId="3" fontId="9" fillId="5" borderId="36" xfId="0" applyNumberFormat="1" applyFont="1" applyFill="1" applyBorder="1" applyAlignment="1">
      <alignment horizontal="center"/>
    </xf>
    <xf numFmtId="3" fontId="9" fillId="5" borderId="22" xfId="0" applyNumberFormat="1" applyFont="1" applyFill="1" applyBorder="1" applyAlignment="1">
      <alignment horizontal="center"/>
    </xf>
    <xf numFmtId="10" fontId="9" fillId="5" borderId="22" xfId="2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4" fillId="0" borderId="51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54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10" fontId="9" fillId="0" borderId="22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10" fontId="2" fillId="0" borderId="56" xfId="0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0" fontId="2" fillId="0" borderId="57" xfId="0" applyNumberFormat="1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>
      <alignment horizontal="center" vertical="center"/>
    </xf>
    <xf numFmtId="10" fontId="9" fillId="0" borderId="58" xfId="0" applyNumberFormat="1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vertical="center"/>
    </xf>
    <xf numFmtId="3" fontId="9" fillId="5" borderId="56" xfId="0" applyNumberFormat="1" applyFont="1" applyFill="1" applyBorder="1" applyAlignment="1">
      <alignment horizontal="center" vertical="center"/>
    </xf>
    <xf numFmtId="10" fontId="9" fillId="5" borderId="56" xfId="0" applyNumberFormat="1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vertical="center"/>
    </xf>
    <xf numFmtId="3" fontId="9" fillId="5" borderId="57" xfId="0" applyNumberFormat="1" applyFont="1" applyFill="1" applyBorder="1" applyAlignment="1">
      <alignment horizontal="center" vertical="center"/>
    </xf>
    <xf numFmtId="10" fontId="9" fillId="5" borderId="57" xfId="0" applyNumberFormat="1" applyFont="1" applyFill="1" applyBorder="1" applyAlignment="1">
      <alignment horizontal="center" vertical="center"/>
    </xf>
    <xf numFmtId="10" fontId="9" fillId="5" borderId="59" xfId="0" applyNumberFormat="1" applyFont="1" applyFill="1" applyBorder="1" applyAlignment="1">
      <alignment horizontal="center" vertical="center"/>
    </xf>
    <xf numFmtId="10" fontId="9" fillId="5" borderId="60" xfId="0" applyNumberFormat="1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vertical="center"/>
    </xf>
    <xf numFmtId="3" fontId="9" fillId="5" borderId="58" xfId="0" applyNumberFormat="1" applyFont="1" applyFill="1" applyBorder="1" applyAlignment="1">
      <alignment horizontal="center" vertical="center"/>
    </xf>
    <xf numFmtId="10" fontId="9" fillId="5" borderId="58" xfId="0" applyNumberFormat="1" applyFont="1" applyFill="1" applyBorder="1" applyAlignment="1">
      <alignment horizontal="center" vertical="center"/>
    </xf>
    <xf numFmtId="10" fontId="9" fillId="5" borderId="61" xfId="0" applyNumberFormat="1" applyFont="1" applyFill="1" applyBorder="1" applyAlignment="1">
      <alignment horizontal="center" vertical="center"/>
    </xf>
    <xf numFmtId="10" fontId="9" fillId="5" borderId="62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2" xfId="0" applyFont="1" applyBorder="1"/>
    <xf numFmtId="0" fontId="15" fillId="0" borderId="0" xfId="0" applyFont="1"/>
    <xf numFmtId="0" fontId="16" fillId="0" borderId="1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4" fillId="0" borderId="0" xfId="0" applyFont="1"/>
    <xf numFmtId="0" fontId="17" fillId="0" borderId="13" xfId="0" applyFont="1" applyBorder="1" applyAlignment="1">
      <alignment vertical="center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8" fillId="0" borderId="69" xfId="0" applyNumberFormat="1" applyFont="1" applyFill="1" applyBorder="1" applyAlignment="1">
      <alignment horizontal="center" vertical="center" wrapText="1"/>
    </xf>
    <xf numFmtId="3" fontId="19" fillId="0" borderId="70" xfId="0" applyNumberFormat="1" applyFont="1" applyFill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3" fontId="18" fillId="0" borderId="69" xfId="0" applyNumberFormat="1" applyFont="1" applyBorder="1" applyAlignment="1">
      <alignment horizontal="center" vertical="center" wrapText="1"/>
    </xf>
    <xf numFmtId="3" fontId="19" fillId="0" borderId="71" xfId="0" applyNumberFormat="1" applyFont="1" applyBorder="1" applyAlignment="1">
      <alignment horizontal="center" vertical="center" wrapText="1"/>
    </xf>
    <xf numFmtId="10" fontId="18" fillId="0" borderId="69" xfId="2" applyNumberFormat="1" applyFont="1" applyBorder="1" applyAlignment="1">
      <alignment horizontal="center" vertical="center" wrapText="1"/>
    </xf>
    <xf numFmtId="10" fontId="19" fillId="0" borderId="72" xfId="2" applyNumberFormat="1" applyFont="1" applyBorder="1" applyAlignment="1">
      <alignment horizontal="center" vertical="center" wrapText="1"/>
    </xf>
    <xf numFmtId="3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73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71" xfId="0" applyNumberFormat="1" applyFont="1" applyFill="1" applyBorder="1" applyAlignment="1">
      <alignment horizontal="center" vertical="center" wrapText="1"/>
    </xf>
    <xf numFmtId="0" fontId="18" fillId="0" borderId="73" xfId="0" applyFont="1" applyFill="1" applyBorder="1" applyAlignment="1" applyProtection="1">
      <alignment horizontal="center" vertical="center" wrapText="1"/>
      <protection locked="0"/>
    </xf>
    <xf numFmtId="10" fontId="18" fillId="0" borderId="21" xfId="2" applyNumberFormat="1" applyFont="1" applyBorder="1" applyAlignment="1">
      <alignment horizontal="center" vertical="center" wrapText="1"/>
    </xf>
    <xf numFmtId="10" fontId="18" fillId="0" borderId="73" xfId="2" applyNumberFormat="1" applyFont="1" applyBorder="1" applyAlignment="1">
      <alignment horizontal="center" vertical="center" wrapText="1"/>
    </xf>
    <xf numFmtId="10" fontId="19" fillId="0" borderId="71" xfId="2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7" fillId="0" borderId="17" xfId="0" applyFont="1" applyBorder="1" applyAlignment="1">
      <alignment vertical="center" wrapText="1"/>
    </xf>
    <xf numFmtId="3" fontId="18" fillId="0" borderId="18" xfId="0" applyNumberFormat="1" applyFont="1" applyFill="1" applyBorder="1" applyAlignment="1">
      <alignment horizontal="center" vertical="center" wrapText="1"/>
    </xf>
    <xf numFmtId="3" fontId="19" fillId="0" borderId="74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19" fillId="0" borderId="20" xfId="0" applyNumberFormat="1" applyFont="1" applyBorder="1" applyAlignment="1">
      <alignment horizontal="center" vertical="center" wrapText="1"/>
    </xf>
    <xf numFmtId="10" fontId="18" fillId="0" borderId="31" xfId="2" applyNumberFormat="1" applyFont="1" applyBorder="1" applyAlignment="1">
      <alignment horizontal="center" vertical="center" wrapText="1"/>
    </xf>
    <xf numFmtId="10" fontId="19" fillId="0" borderId="35" xfId="2" applyNumberFormat="1" applyFont="1" applyBorder="1" applyAlignment="1">
      <alignment horizontal="center" vertical="center" wrapText="1"/>
    </xf>
    <xf numFmtId="3" fontId="18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18" fillId="0" borderId="18" xfId="2" applyNumberFormat="1" applyFont="1" applyBorder="1" applyAlignment="1">
      <alignment horizontal="center" vertical="center" wrapText="1"/>
    </xf>
    <xf numFmtId="10" fontId="18" fillId="0" borderId="19" xfId="2" applyNumberFormat="1" applyFont="1" applyBorder="1" applyAlignment="1">
      <alignment horizontal="center" vertical="center" wrapText="1"/>
    </xf>
    <xf numFmtId="10" fontId="19" fillId="0" borderId="20" xfId="2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3" fontId="18" fillId="0" borderId="23" xfId="0" applyNumberFormat="1" applyFont="1" applyFill="1" applyBorder="1" applyAlignment="1">
      <alignment horizontal="center" vertical="center" wrapText="1"/>
    </xf>
    <xf numFmtId="3" fontId="19" fillId="0" borderId="75" xfId="0" applyNumberFormat="1" applyFont="1" applyFill="1" applyBorder="1" applyAlignment="1">
      <alignment horizontal="center" vertical="center" wrapText="1"/>
    </xf>
    <xf numFmtId="3" fontId="18" fillId="0" borderId="76" xfId="0" applyNumberFormat="1" applyFont="1" applyBorder="1" applyAlignment="1">
      <alignment horizontal="center" vertical="center" wrapText="1"/>
    </xf>
    <xf numFmtId="3" fontId="19" fillId="0" borderId="77" xfId="0" applyNumberFormat="1" applyFont="1" applyBorder="1" applyAlignment="1">
      <alignment horizontal="center" vertical="center" wrapText="1"/>
    </xf>
    <xf numFmtId="10" fontId="18" fillId="0" borderId="78" xfId="2" applyNumberFormat="1" applyFont="1" applyBorder="1" applyAlignment="1">
      <alignment horizontal="center" vertical="center" wrapText="1"/>
    </xf>
    <xf numFmtId="10" fontId="19" fillId="0" borderId="79" xfId="2" applyNumberFormat="1" applyFont="1" applyBorder="1" applyAlignment="1">
      <alignment horizontal="center" vertical="center" wrapText="1"/>
    </xf>
    <xf numFmtId="3" fontId="18" fillId="0" borderId="8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81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82" xfId="0" applyNumberFormat="1" applyFont="1" applyFill="1" applyBorder="1" applyAlignment="1">
      <alignment horizontal="center" vertical="center" wrapText="1"/>
    </xf>
    <xf numFmtId="3" fontId="19" fillId="0" borderId="82" xfId="0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6" xfId="2" applyNumberFormat="1" applyFont="1" applyBorder="1" applyAlignment="1">
      <alignment horizontal="center" vertical="center" wrapText="1"/>
    </xf>
    <xf numFmtId="10" fontId="19" fillId="0" borderId="25" xfId="2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3" fontId="18" fillId="0" borderId="66" xfId="0" applyNumberFormat="1" applyFont="1" applyBorder="1" applyAlignment="1">
      <alignment horizontal="center" vertical="center" wrapText="1"/>
    </xf>
    <xf numFmtId="3" fontId="18" fillId="0" borderId="67" xfId="0" applyNumberFormat="1" applyFont="1" applyBorder="1" applyAlignment="1">
      <alignment horizontal="center" vertical="center" wrapText="1"/>
    </xf>
    <xf numFmtId="3" fontId="19" fillId="0" borderId="83" xfId="0" applyNumberFormat="1" applyFont="1" applyBorder="1" applyAlignment="1">
      <alignment horizontal="center" vertical="center" wrapText="1"/>
    </xf>
    <xf numFmtId="3" fontId="19" fillId="0" borderId="66" xfId="0" applyNumberFormat="1" applyFont="1" applyBorder="1" applyAlignment="1">
      <alignment horizontal="center" vertical="center" wrapText="1"/>
    </xf>
    <xf numFmtId="3" fontId="19" fillId="0" borderId="67" xfId="0" applyNumberFormat="1" applyFont="1" applyBorder="1" applyAlignment="1">
      <alignment horizontal="center" vertical="center" wrapText="1"/>
    </xf>
    <xf numFmtId="3" fontId="19" fillId="0" borderId="68" xfId="0" applyNumberFormat="1" applyFont="1" applyBorder="1" applyAlignment="1">
      <alignment horizontal="center" vertical="center" wrapText="1"/>
    </xf>
    <xf numFmtId="10" fontId="18" fillId="0" borderId="84" xfId="2" applyNumberFormat="1" applyFont="1" applyBorder="1" applyAlignment="1">
      <alignment horizontal="center" vertical="center" wrapText="1"/>
    </xf>
    <xf numFmtId="10" fontId="19" fillId="0" borderId="64" xfId="2" applyNumberFormat="1" applyFont="1" applyBorder="1" applyAlignment="1">
      <alignment horizontal="center" vertical="center" wrapText="1"/>
    </xf>
    <xf numFmtId="3" fontId="18" fillId="0" borderId="84" xfId="0" applyNumberFormat="1" applyFont="1" applyBorder="1" applyAlignment="1">
      <alignment horizontal="center" vertical="center" wrapText="1"/>
    </xf>
    <xf numFmtId="10" fontId="18" fillId="0" borderId="66" xfId="2" applyNumberFormat="1" applyFont="1" applyBorder="1" applyAlignment="1">
      <alignment horizontal="center" vertical="center" wrapText="1"/>
    </xf>
    <xf numFmtId="10" fontId="18" fillId="0" borderId="67" xfId="2" applyNumberFormat="1" applyFont="1" applyBorder="1" applyAlignment="1">
      <alignment horizontal="center" vertical="center" wrapText="1"/>
    </xf>
    <xf numFmtId="10" fontId="19" fillId="0" borderId="68" xfId="2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0" fontId="11" fillId="3" borderId="23" xfId="0" applyFont="1" applyFill="1" applyBorder="1"/>
    <xf numFmtId="3" fontId="11" fillId="3" borderId="26" xfId="0" applyNumberFormat="1" applyFont="1" applyFill="1" applyBorder="1" applyAlignment="1">
      <alignment horizontal="center"/>
    </xf>
    <xf numFmtId="3" fontId="11" fillId="4" borderId="26" xfId="0" applyNumberFormat="1" applyFont="1" applyFill="1" applyBorder="1" applyAlignment="1">
      <alignment horizontal="center"/>
    </xf>
    <xf numFmtId="3" fontId="11" fillId="3" borderId="25" xfId="0" applyNumberFormat="1" applyFont="1" applyFill="1" applyBorder="1" applyAlignment="1">
      <alignment horizontal="center"/>
    </xf>
    <xf numFmtId="0" fontId="16" fillId="6" borderId="63" xfId="0" applyFont="1" applyFill="1" applyBorder="1" applyAlignment="1">
      <alignment horizontal="center" vertical="center" wrapText="1"/>
    </xf>
    <xf numFmtId="0" fontId="16" fillId="6" borderId="8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left" vertical="center"/>
    </xf>
    <xf numFmtId="0" fontId="20" fillId="7" borderId="86" xfId="0" applyFont="1" applyFill="1" applyBorder="1" applyAlignment="1">
      <alignment horizontal="left" vertical="center"/>
    </xf>
    <xf numFmtId="3" fontId="18" fillId="7" borderId="86" xfId="0" applyNumberFormat="1" applyFont="1" applyFill="1" applyBorder="1" applyAlignment="1">
      <alignment horizontal="center" vertical="center" wrapText="1"/>
    </xf>
    <xf numFmtId="3" fontId="18" fillId="7" borderId="82" xfId="0" applyNumberFormat="1" applyFont="1" applyFill="1" applyBorder="1" applyAlignment="1">
      <alignment horizontal="center" vertical="center" wrapText="1"/>
    </xf>
    <xf numFmtId="0" fontId="20" fillId="7" borderId="87" xfId="0" applyFont="1" applyFill="1" applyBorder="1" applyAlignment="1">
      <alignment horizontal="left" vertical="center"/>
    </xf>
    <xf numFmtId="0" fontId="20" fillId="7" borderId="75" xfId="0" applyFont="1" applyFill="1" applyBorder="1" applyAlignment="1">
      <alignment horizontal="left" vertical="center"/>
    </xf>
    <xf numFmtId="3" fontId="18" fillId="7" borderId="75" xfId="0" applyNumberFormat="1" applyFont="1" applyFill="1" applyBorder="1" applyAlignment="1">
      <alignment horizontal="center" vertical="center" wrapText="1"/>
    </xf>
    <xf numFmtId="3" fontId="18" fillId="7" borderId="77" xfId="0" applyNumberFormat="1" applyFont="1" applyFill="1" applyBorder="1" applyAlignment="1">
      <alignment horizontal="center" vertical="center" wrapText="1"/>
    </xf>
    <xf numFmtId="0" fontId="20" fillId="8" borderId="87" xfId="0" applyFont="1" applyFill="1" applyBorder="1" applyAlignment="1">
      <alignment horizontal="left" vertical="center"/>
    </xf>
    <xf numFmtId="0" fontId="20" fillId="8" borderId="75" xfId="0" applyFont="1" applyFill="1" applyBorder="1" applyAlignment="1">
      <alignment horizontal="left" vertical="center"/>
    </xf>
    <xf numFmtId="3" fontId="18" fillId="8" borderId="75" xfId="0" applyNumberFormat="1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3" fontId="18" fillId="8" borderId="77" xfId="0" applyNumberFormat="1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left" vertical="center"/>
    </xf>
    <xf numFmtId="0" fontId="20" fillId="6" borderId="88" xfId="0" applyFont="1" applyFill="1" applyBorder="1" applyAlignment="1">
      <alignment horizontal="left" vertical="center"/>
    </xf>
    <xf numFmtId="3" fontId="18" fillId="6" borderId="88" xfId="0" applyNumberFormat="1" applyFont="1" applyFill="1" applyBorder="1" applyAlignment="1">
      <alignment horizontal="center" vertical="center" wrapText="1"/>
    </xf>
    <xf numFmtId="3" fontId="18" fillId="6" borderId="25" xfId="0" applyNumberFormat="1" applyFont="1" applyFill="1" applyBorder="1" applyAlignment="1">
      <alignment horizontal="center" vertical="center" wrapText="1"/>
    </xf>
    <xf numFmtId="0" fontId="16" fillId="6" borderId="68" xfId="0" applyFont="1" applyFill="1" applyBorder="1" applyAlignment="1">
      <alignment horizontal="center" vertical="center" wrapText="1"/>
    </xf>
    <xf numFmtId="0" fontId="18" fillId="8" borderId="77" xfId="0" applyFont="1" applyFill="1" applyBorder="1" applyAlignment="1">
      <alignment horizontal="center" vertical="center" wrapText="1"/>
    </xf>
    <xf numFmtId="0" fontId="9" fillId="0" borderId="0" xfId="0" applyFont="1" applyFill="1" applyBorder="1" applyProtection="1"/>
    <xf numFmtId="0" fontId="13" fillId="0" borderId="0" xfId="0" applyFont="1" applyFill="1" applyBorder="1" applyProtection="1"/>
    <xf numFmtId="0" fontId="13" fillId="0" borderId="7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Protection="1"/>
    <xf numFmtId="0" fontId="14" fillId="0" borderId="0" xfId="0" applyFont="1" applyFill="1" applyBorder="1" applyProtection="1"/>
    <xf numFmtId="0" fontId="14" fillId="0" borderId="7" xfId="0" applyFont="1" applyFill="1" applyBorder="1" applyProtection="1"/>
    <xf numFmtId="0" fontId="0" fillId="0" borderId="84" xfId="0" applyFill="1" applyBorder="1" applyAlignment="1" applyProtection="1">
      <alignment horizontal="center" vertical="center"/>
    </xf>
    <xf numFmtId="0" fontId="0" fillId="0" borderId="67" xfId="0" applyFill="1" applyBorder="1" applyAlignment="1" applyProtection="1">
      <alignment horizontal="center" vertical="center"/>
    </xf>
    <xf numFmtId="0" fontId="0" fillId="0" borderId="83" xfId="0" applyFill="1" applyBorder="1" applyAlignment="1" applyProtection="1">
      <alignment horizontal="center" vertical="center" wrapText="1"/>
    </xf>
    <xf numFmtId="0" fontId="0" fillId="0" borderId="68" xfId="0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4" fillId="0" borderId="33" xfId="0" applyFont="1" applyFill="1" applyBorder="1" applyAlignment="1" applyProtection="1">
      <alignment horizontal="left" vertical="center"/>
    </xf>
    <xf numFmtId="0" fontId="14" fillId="0" borderId="14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center"/>
    </xf>
    <xf numFmtId="0" fontId="14" fillId="0" borderId="16" xfId="0" applyNumberFormat="1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14" fillId="0" borderId="15" xfId="0" applyFont="1" applyFill="1" applyBorder="1" applyAlignment="1" applyProtection="1">
      <alignment horizontal="center"/>
    </xf>
    <xf numFmtId="0" fontId="14" fillId="0" borderId="90" xfId="0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left" vertical="center"/>
    </xf>
    <xf numFmtId="0" fontId="14" fillId="0" borderId="18" xfId="0" applyFont="1" applyFill="1" applyBorder="1" applyAlignment="1" applyProtection="1">
      <alignment horizontal="center"/>
    </xf>
    <xf numFmtId="0" fontId="14" fillId="0" borderId="19" xfId="0" applyFont="1" applyFill="1" applyBorder="1" applyAlignment="1" applyProtection="1">
      <alignment horizontal="center"/>
    </xf>
    <xf numFmtId="0" fontId="14" fillId="0" borderId="74" xfId="0" applyFont="1" applyFill="1" applyBorder="1" applyAlignment="1" applyProtection="1">
      <alignment horizontal="center"/>
    </xf>
    <xf numFmtId="0" fontId="14" fillId="0" borderId="20" xfId="0" applyNumberFormat="1" applyFont="1" applyFill="1" applyBorder="1" applyAlignment="1" applyProtection="1">
      <alignment horizontal="center"/>
    </xf>
    <xf numFmtId="0" fontId="14" fillId="0" borderId="19" xfId="0" applyNumberFormat="1" applyFont="1" applyFill="1" applyBorder="1" applyAlignment="1" applyProtection="1">
      <alignment horizontal="center"/>
      <protection locked="0"/>
    </xf>
    <xf numFmtId="0" fontId="14" fillId="5" borderId="37" xfId="0" applyFont="1" applyFill="1" applyBorder="1" applyAlignment="1" applyProtection="1">
      <alignment horizontal="left" vertical="center"/>
    </xf>
    <xf numFmtId="0" fontId="14" fillId="5" borderId="66" xfId="0" applyNumberFormat="1" applyFont="1" applyFill="1" applyBorder="1" applyAlignment="1" applyProtection="1">
      <alignment horizontal="center"/>
    </xf>
    <xf numFmtId="0" fontId="14" fillId="5" borderId="67" xfId="0" applyNumberFormat="1" applyFont="1" applyFill="1" applyBorder="1" applyAlignment="1" applyProtection="1">
      <alignment horizontal="center"/>
    </xf>
    <xf numFmtId="0" fontId="14" fillId="5" borderId="83" xfId="0" applyNumberFormat="1" applyFont="1" applyFill="1" applyBorder="1" applyAlignment="1" applyProtection="1">
      <alignment horizontal="center"/>
    </xf>
    <xf numFmtId="0" fontId="14" fillId="5" borderId="68" xfId="0" applyNumberFormat="1" applyFont="1" applyFill="1" applyBorder="1" applyAlignment="1" applyProtection="1">
      <alignment horizontal="center"/>
    </xf>
    <xf numFmtId="0" fontId="14" fillId="0" borderId="91" xfId="0" applyFont="1" applyFill="1" applyBorder="1" applyAlignment="1" applyProtection="1">
      <alignment horizontal="left" vertical="center"/>
    </xf>
    <xf numFmtId="0" fontId="14" fillId="0" borderId="28" xfId="0" applyFont="1" applyFill="1" applyBorder="1" applyAlignment="1" applyProtection="1">
      <alignment horizontal="left" vertical="center"/>
    </xf>
    <xf numFmtId="0" fontId="14" fillId="0" borderId="92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left" vertical="center"/>
    </xf>
    <xf numFmtId="10" fontId="14" fillId="0" borderId="14" xfId="0" applyNumberFormat="1" applyFont="1" applyFill="1" applyBorder="1" applyAlignment="1" applyProtection="1">
      <alignment horizontal="center"/>
    </xf>
    <xf numFmtId="10" fontId="14" fillId="0" borderId="15" xfId="0" applyNumberFormat="1" applyFont="1" applyFill="1" applyBorder="1" applyAlignment="1" applyProtection="1">
      <alignment horizontal="center"/>
    </xf>
    <xf numFmtId="10" fontId="14" fillId="0" borderId="90" xfId="0" applyNumberFormat="1" applyFont="1" applyFill="1" applyBorder="1" applyAlignment="1" applyProtection="1">
      <alignment horizontal="center"/>
    </xf>
    <xf numFmtId="10" fontId="14" fillId="0" borderId="16" xfId="0" applyNumberFormat="1" applyFont="1" applyFill="1" applyBorder="1" applyAlignment="1" applyProtection="1">
      <alignment horizontal="center"/>
    </xf>
    <xf numFmtId="0" fontId="14" fillId="0" borderId="79" xfId="0" applyFont="1" applyFill="1" applyBorder="1" applyAlignment="1" applyProtection="1">
      <alignment horizontal="left" vertical="center"/>
    </xf>
    <xf numFmtId="10" fontId="14" fillId="0" borderId="18" xfId="0" applyNumberFormat="1" applyFont="1" applyFill="1" applyBorder="1" applyAlignment="1" applyProtection="1">
      <alignment horizontal="center"/>
    </xf>
    <xf numFmtId="10" fontId="14" fillId="0" borderId="19" xfId="0" applyNumberFormat="1" applyFont="1" applyFill="1" applyBorder="1" applyAlignment="1" applyProtection="1">
      <alignment horizontal="center"/>
    </xf>
    <xf numFmtId="10" fontId="14" fillId="0" borderId="74" xfId="0" applyNumberFormat="1" applyFont="1" applyFill="1" applyBorder="1" applyAlignment="1" applyProtection="1">
      <alignment horizontal="center"/>
    </xf>
    <xf numFmtId="10" fontId="14" fillId="0" borderId="20" xfId="0" applyNumberFormat="1" applyFont="1" applyFill="1" applyBorder="1" applyAlignment="1" applyProtection="1">
      <alignment horizontal="center"/>
    </xf>
    <xf numFmtId="10" fontId="14" fillId="5" borderId="66" xfId="0" applyNumberFormat="1" applyFont="1" applyFill="1" applyBorder="1" applyAlignment="1" applyProtection="1">
      <alignment horizontal="center"/>
    </xf>
    <xf numFmtId="10" fontId="14" fillId="5" borderId="67" xfId="0" applyNumberFormat="1" applyFont="1" applyFill="1" applyBorder="1" applyAlignment="1" applyProtection="1">
      <alignment horizontal="center"/>
    </xf>
    <xf numFmtId="10" fontId="14" fillId="5" borderId="83" xfId="0" applyNumberFormat="1" applyFont="1" applyFill="1" applyBorder="1" applyAlignment="1" applyProtection="1">
      <alignment horizontal="center"/>
    </xf>
    <xf numFmtId="10" fontId="14" fillId="5" borderId="68" xfId="0" applyNumberFormat="1" applyFont="1" applyFill="1" applyBorder="1" applyAlignment="1" applyProtection="1">
      <alignment horizontal="center"/>
    </xf>
    <xf numFmtId="0" fontId="0" fillId="0" borderId="93" xfId="0" applyFill="1" applyBorder="1" applyProtection="1"/>
    <xf numFmtId="0" fontId="0" fillId="0" borderId="38" xfId="0" applyFill="1" applyBorder="1" applyAlignment="1" applyProtection="1">
      <alignment horizontal="left" vertical="center"/>
    </xf>
    <xf numFmtId="0" fontId="0" fillId="0" borderId="21" xfId="0" applyFill="1" applyBorder="1" applyProtection="1"/>
    <xf numFmtId="0" fontId="0" fillId="0" borderId="73" xfId="0" applyFill="1" applyBorder="1" applyProtection="1"/>
    <xf numFmtId="0" fontId="0" fillId="0" borderId="70" xfId="0" applyFill="1" applyBorder="1" applyProtection="1"/>
    <xf numFmtId="0" fontId="0" fillId="0" borderId="39" xfId="0" applyFill="1" applyBorder="1" applyProtection="1"/>
    <xf numFmtId="0" fontId="0" fillId="0" borderId="69" xfId="0" applyFill="1" applyBorder="1" applyProtection="1"/>
    <xf numFmtId="0" fontId="0" fillId="0" borderId="36" xfId="0" applyFill="1" applyBorder="1" applyAlignment="1" applyProtection="1">
      <alignment horizontal="left" vertical="center"/>
    </xf>
    <xf numFmtId="0" fontId="0" fillId="0" borderId="23" xfId="0" applyFill="1" applyBorder="1" applyProtection="1"/>
    <xf numFmtId="0" fontId="0" fillId="0" borderId="26" xfId="0" applyFill="1" applyBorder="1" applyProtection="1"/>
    <xf numFmtId="0" fontId="0" fillId="0" borderId="88" xfId="0" applyFill="1" applyBorder="1" applyProtection="1"/>
    <xf numFmtId="0" fontId="0" fillId="0" borderId="22" xfId="0" applyFill="1" applyBorder="1" applyProtection="1"/>
    <xf numFmtId="0" fontId="0" fillId="0" borderId="24" xfId="0" applyFill="1" applyBorder="1" applyProtection="1"/>
    <xf numFmtId="0" fontId="0" fillId="0" borderId="0" xfId="0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Protection="1"/>
    <xf numFmtId="0" fontId="14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22" fillId="0" borderId="66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justify" vertical="center" wrapText="1"/>
    </xf>
    <xf numFmtId="0" fontId="23" fillId="0" borderId="18" xfId="0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3" fontId="23" fillId="0" borderId="31" xfId="0" applyNumberFormat="1" applyFont="1" applyBorder="1" applyAlignment="1">
      <alignment horizontal="center" vertical="center" wrapText="1"/>
    </xf>
    <xf numFmtId="10" fontId="23" fillId="0" borderId="31" xfId="3" applyNumberFormat="1" applyFont="1" applyBorder="1" applyAlignment="1">
      <alignment horizontal="center" vertical="center" wrapText="1"/>
    </xf>
    <xf numFmtId="10" fontId="23" fillId="0" borderId="20" xfId="3" applyNumberFormat="1" applyFont="1" applyBorder="1" applyAlignment="1">
      <alignment horizontal="center" vertical="center" wrapText="1"/>
    </xf>
    <xf numFmtId="0" fontId="22" fillId="0" borderId="85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0" borderId="84" xfId="0" applyFont="1" applyBorder="1" applyAlignment="1">
      <alignment horizontal="center" vertical="center" wrapText="1"/>
    </xf>
    <xf numFmtId="10" fontId="22" fillId="0" borderId="84" xfId="3" applyNumberFormat="1" applyFont="1" applyBorder="1" applyAlignment="1">
      <alignment horizontal="center" vertical="center" wrapText="1"/>
    </xf>
    <xf numFmtId="10" fontId="22" fillId="0" borderId="68" xfId="3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 wrapText="1"/>
    </xf>
    <xf numFmtId="0" fontId="9" fillId="0" borderId="96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 wrapText="1"/>
    </xf>
    <xf numFmtId="3" fontId="23" fillId="0" borderId="35" xfId="0" applyNumberFormat="1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3" fontId="23" fillId="0" borderId="77" xfId="0" applyNumberFormat="1" applyFont="1" applyBorder="1" applyAlignment="1">
      <alignment horizontal="center" vertical="center" wrapText="1"/>
    </xf>
    <xf numFmtId="3" fontId="23" fillId="0" borderId="78" xfId="0" applyNumberFormat="1" applyFont="1" applyBorder="1" applyAlignment="1">
      <alignment horizontal="center" vertical="center" wrapText="1"/>
    </xf>
    <xf numFmtId="10" fontId="23" fillId="0" borderId="78" xfId="3" applyNumberFormat="1" applyFont="1" applyBorder="1" applyAlignment="1">
      <alignment horizontal="center" vertical="center" wrapText="1"/>
    </xf>
    <xf numFmtId="10" fontId="23" fillId="0" borderId="77" xfId="3" applyNumberFormat="1" applyFont="1" applyBorder="1" applyAlignment="1">
      <alignment horizontal="center" vertical="center" wrapText="1"/>
    </xf>
    <xf numFmtId="3" fontId="22" fillId="0" borderId="64" xfId="0" applyNumberFormat="1" applyFont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/>
    <xf numFmtId="0" fontId="0" fillId="0" borderId="0" xfId="0" applyFill="1" applyBorder="1"/>
    <xf numFmtId="0" fontId="14" fillId="0" borderId="0" xfId="0" applyFont="1" applyFill="1" applyBorder="1"/>
    <xf numFmtId="0" fontId="14" fillId="0" borderId="82" xfId="0" applyFont="1" applyFill="1" applyBorder="1" applyAlignment="1">
      <alignment horizontal="left" vertical="center"/>
    </xf>
    <xf numFmtId="10" fontId="14" fillId="0" borderId="14" xfId="0" applyNumberFormat="1" applyFont="1" applyFill="1" applyBorder="1" applyAlignment="1">
      <alignment horizontal="center"/>
    </xf>
    <xf numFmtId="10" fontId="14" fillId="0" borderId="15" xfId="0" applyNumberFormat="1" applyFont="1" applyFill="1" applyBorder="1" applyAlignment="1">
      <alignment horizontal="center"/>
    </xf>
    <xf numFmtId="10" fontId="14" fillId="0" borderId="90" xfId="0" applyNumberFormat="1" applyFont="1" applyFill="1" applyBorder="1" applyAlignment="1">
      <alignment horizontal="center"/>
    </xf>
    <xf numFmtId="10" fontId="14" fillId="0" borderId="16" xfId="0" applyNumberFormat="1" applyFont="1" applyFill="1" applyBorder="1" applyAlignment="1">
      <alignment horizontal="center"/>
    </xf>
    <xf numFmtId="0" fontId="14" fillId="0" borderId="77" xfId="0" applyFont="1" applyFill="1" applyBorder="1" applyAlignment="1">
      <alignment horizontal="left" vertical="center"/>
    </xf>
    <xf numFmtId="10" fontId="14" fillId="0" borderId="18" xfId="0" applyNumberFormat="1" applyFont="1" applyFill="1" applyBorder="1" applyAlignment="1">
      <alignment horizontal="center"/>
    </xf>
    <xf numFmtId="10" fontId="14" fillId="0" borderId="19" xfId="0" applyNumberFormat="1" applyFont="1" applyFill="1" applyBorder="1" applyAlignment="1">
      <alignment horizontal="center"/>
    </xf>
    <xf numFmtId="10" fontId="14" fillId="0" borderId="74" xfId="0" applyNumberFormat="1" applyFont="1" applyFill="1" applyBorder="1" applyAlignment="1">
      <alignment horizontal="center"/>
    </xf>
    <xf numFmtId="10" fontId="14" fillId="0" borderId="20" xfId="0" applyNumberFormat="1" applyFont="1" applyFill="1" applyBorder="1" applyAlignment="1">
      <alignment horizontal="center"/>
    </xf>
    <xf numFmtId="0" fontId="14" fillId="9" borderId="25" xfId="0" applyFont="1" applyFill="1" applyBorder="1" applyAlignment="1">
      <alignment horizontal="left" vertical="center"/>
    </xf>
    <xf numFmtId="10" fontId="14" fillId="5" borderId="66" xfId="0" applyNumberFormat="1" applyFont="1" applyFill="1" applyBorder="1" applyAlignment="1">
      <alignment horizontal="center"/>
    </xf>
    <xf numFmtId="10" fontId="14" fillId="5" borderId="67" xfId="0" applyNumberFormat="1" applyFont="1" applyFill="1" applyBorder="1" applyAlignment="1">
      <alignment horizontal="center"/>
    </xf>
    <xf numFmtId="10" fontId="14" fillId="5" borderId="83" xfId="0" applyNumberFormat="1" applyFont="1" applyFill="1" applyBorder="1" applyAlignment="1">
      <alignment horizontal="center"/>
    </xf>
    <xf numFmtId="10" fontId="14" fillId="5" borderId="6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4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1" fillId="0" borderId="0" xfId="0" applyFont="1" applyFill="1" applyAlignment="1"/>
    <xf numFmtId="0" fontId="13" fillId="0" borderId="7" xfId="0" applyFont="1" applyFill="1" applyBorder="1"/>
    <xf numFmtId="0" fontId="14" fillId="0" borderId="7" xfId="0" applyFont="1" applyFill="1" applyBorder="1"/>
    <xf numFmtId="0" fontId="14" fillId="0" borderId="16" xfId="0" applyFont="1" applyFill="1" applyBorder="1" applyAlignment="1">
      <alignment horizontal="left" vertical="center"/>
    </xf>
    <xf numFmtId="0" fontId="14" fillId="0" borderId="15" xfId="0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horizontal="center"/>
    </xf>
    <xf numFmtId="0" fontId="14" fillId="0" borderId="71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left" vertical="center"/>
    </xf>
    <xf numFmtId="0" fontId="14" fillId="0" borderId="19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>
      <alignment horizontal="center"/>
    </xf>
    <xf numFmtId="0" fontId="14" fillId="0" borderId="26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>
      <alignment horizontal="center"/>
    </xf>
    <xf numFmtId="0" fontId="14" fillId="9" borderId="101" xfId="0" applyFont="1" applyFill="1" applyBorder="1" applyAlignment="1">
      <alignment horizontal="center"/>
    </xf>
    <xf numFmtId="0" fontId="14" fillId="9" borderId="102" xfId="0" applyFont="1" applyFill="1" applyBorder="1" applyAlignment="1">
      <alignment horizontal="center"/>
    </xf>
    <xf numFmtId="0" fontId="14" fillId="9" borderId="67" xfId="0" applyFont="1" applyFill="1" applyBorder="1" applyAlignment="1">
      <alignment horizontal="center"/>
    </xf>
    <xf numFmtId="0" fontId="14" fillId="9" borderId="68" xfId="0" applyFont="1" applyFill="1" applyBorder="1" applyAlignment="1">
      <alignment horizontal="center"/>
    </xf>
    <xf numFmtId="0" fontId="14" fillId="0" borderId="71" xfId="0" applyFont="1" applyFill="1" applyBorder="1" applyAlignment="1">
      <alignment horizontal="left" vertical="center"/>
    </xf>
    <xf numFmtId="0" fontId="14" fillId="0" borderId="77" xfId="0" applyFont="1" applyFill="1" applyBorder="1" applyAlignment="1">
      <alignment horizontal="center"/>
    </xf>
    <xf numFmtId="10" fontId="14" fillId="0" borderId="73" xfId="0" applyNumberFormat="1" applyFont="1" applyFill="1" applyBorder="1" applyAlignment="1">
      <alignment horizontal="center"/>
    </xf>
    <xf numFmtId="10" fontId="14" fillId="0" borderId="70" xfId="0" applyNumberFormat="1" applyFont="1" applyFill="1" applyBorder="1" applyAlignment="1">
      <alignment horizontal="center"/>
    </xf>
    <xf numFmtId="10" fontId="14" fillId="0" borderId="71" xfId="0" applyNumberFormat="1" applyFont="1" applyFill="1" applyBorder="1" applyAlignment="1">
      <alignment horizontal="center"/>
    </xf>
    <xf numFmtId="10" fontId="14" fillId="0" borderId="81" xfId="0" applyNumberFormat="1" applyFont="1" applyFill="1" applyBorder="1" applyAlignment="1">
      <alignment horizontal="center"/>
    </xf>
    <xf numFmtId="10" fontId="14" fillId="0" borderId="75" xfId="0" applyNumberFormat="1" applyFont="1" applyFill="1" applyBorder="1" applyAlignment="1">
      <alignment horizontal="center"/>
    </xf>
    <xf numFmtId="10" fontId="14" fillId="0" borderId="77" xfId="0" applyNumberFormat="1" applyFont="1" applyFill="1" applyBorder="1" applyAlignment="1">
      <alignment horizontal="center"/>
    </xf>
    <xf numFmtId="10" fontId="14" fillId="9" borderId="67" xfId="0" applyNumberFormat="1" applyFont="1" applyFill="1" applyBorder="1" applyAlignment="1">
      <alignment horizontal="center"/>
    </xf>
    <xf numFmtId="10" fontId="14" fillId="9" borderId="83" xfId="0" applyNumberFormat="1" applyFont="1" applyFill="1" applyBorder="1" applyAlignment="1">
      <alignment horizontal="center"/>
    </xf>
    <xf numFmtId="10" fontId="14" fillId="9" borderId="68" xfId="0" applyNumberFormat="1" applyFont="1" applyFill="1" applyBorder="1" applyAlignment="1">
      <alignment horizontal="center"/>
    </xf>
    <xf numFmtId="0" fontId="0" fillId="0" borderId="93" xfId="0" applyFill="1" applyBorder="1"/>
    <xf numFmtId="0" fontId="0" fillId="0" borderId="38" xfId="0" applyFill="1" applyBorder="1" applyAlignment="1">
      <alignment horizontal="left" vertical="center"/>
    </xf>
    <xf numFmtId="0" fontId="0" fillId="0" borderId="21" xfId="0" applyFill="1" applyBorder="1"/>
    <xf numFmtId="0" fontId="0" fillId="0" borderId="73" xfId="0" applyFill="1" applyBorder="1"/>
    <xf numFmtId="0" fontId="0" fillId="0" borderId="70" xfId="0" applyFill="1" applyBorder="1"/>
    <xf numFmtId="0" fontId="0" fillId="0" borderId="39" xfId="0" applyFill="1" applyBorder="1"/>
    <xf numFmtId="0" fontId="0" fillId="0" borderId="36" xfId="0" applyFill="1" applyBorder="1" applyAlignment="1">
      <alignment horizontal="left" vertical="center"/>
    </xf>
    <xf numFmtId="0" fontId="0" fillId="0" borderId="23" xfId="0" applyFill="1" applyBorder="1"/>
    <xf numFmtId="0" fontId="0" fillId="0" borderId="26" xfId="0" applyFill="1" applyBorder="1"/>
    <xf numFmtId="0" fontId="0" fillId="0" borderId="88" xfId="0" applyFill="1" applyBorder="1"/>
    <xf numFmtId="0" fontId="0" fillId="0" borderId="22" xfId="0" applyFill="1" applyBorder="1"/>
    <xf numFmtId="0" fontId="14" fillId="0" borderId="91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0" borderId="92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15" xfId="0" applyNumberFormat="1" applyFont="1" applyFill="1" applyBorder="1" applyAlignment="1" applyProtection="1">
      <alignment horizontal="center"/>
      <protection locked="0"/>
    </xf>
    <xf numFmtId="0" fontId="14" fillId="0" borderId="16" xfId="0" applyNumberFormat="1" applyFont="1" applyFill="1" applyBorder="1" applyAlignment="1">
      <alignment horizontal="center"/>
    </xf>
    <xf numFmtId="0" fontId="14" fillId="0" borderId="20" xfId="0" applyNumberFormat="1" applyFont="1" applyFill="1" applyBorder="1" applyAlignment="1">
      <alignment horizontal="center"/>
    </xf>
    <xf numFmtId="0" fontId="14" fillId="5" borderId="67" xfId="0" applyNumberFormat="1" applyFont="1" applyFill="1" applyBorder="1" applyAlignment="1">
      <alignment horizontal="center"/>
    </xf>
    <xf numFmtId="0" fontId="14" fillId="5" borderId="68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0" fillId="0" borderId="66" xfId="0" applyFill="1" applyBorder="1" applyAlignment="1" applyProtection="1">
      <alignment horizontal="center" vertical="center"/>
    </xf>
    <xf numFmtId="0" fontId="2" fillId="0" borderId="0" xfId="4"/>
    <xf numFmtId="0" fontId="9" fillId="0" borderId="0" xfId="4" applyFont="1" applyBorder="1" applyAlignment="1"/>
    <xf numFmtId="0" fontId="9" fillId="0" borderId="0" xfId="4" applyFont="1" applyBorder="1" applyAlignment="1">
      <alignment horizontal="center"/>
    </xf>
    <xf numFmtId="0" fontId="2" fillId="0" borderId="0" xfId="4" applyBorder="1"/>
    <xf numFmtId="3" fontId="25" fillId="0" borderId="19" xfId="4" applyNumberFormat="1" applyFont="1" applyFill="1" applyBorder="1" applyAlignment="1">
      <alignment horizontal="center" vertical="center" wrapText="1"/>
    </xf>
    <xf numFmtId="3" fontId="26" fillId="0" borderId="19" xfId="4" applyNumberFormat="1" applyFont="1" applyFill="1" applyBorder="1" applyAlignment="1">
      <alignment horizontal="center" vertical="center" wrapText="1"/>
    </xf>
    <xf numFmtId="10" fontId="26" fillId="0" borderId="19" xfId="5" applyNumberFormat="1" applyFont="1" applyFill="1" applyBorder="1" applyAlignment="1">
      <alignment horizontal="center" vertical="center" wrapText="1"/>
    </xf>
    <xf numFmtId="0" fontId="25" fillId="0" borderId="19" xfId="4" applyFont="1" applyFill="1" applyBorder="1" applyAlignment="1">
      <alignment horizontal="center" vertical="center"/>
    </xf>
    <xf numFmtId="0" fontId="2" fillId="0" borderId="14" xfId="4" applyFill="1" applyBorder="1"/>
    <xf numFmtId="0" fontId="9" fillId="0" borderId="15" xfId="0" applyFont="1" applyBorder="1" applyAlignment="1">
      <alignment horizontal="center" vertical="center" wrapText="1"/>
    </xf>
    <xf numFmtId="0" fontId="22" fillId="0" borderId="18" xfId="4" applyFont="1" applyFill="1" applyBorder="1" applyAlignment="1">
      <alignment horizontal="justify" vertical="center" wrapText="1"/>
    </xf>
    <xf numFmtId="10" fontId="26" fillId="0" borderId="20" xfId="5" applyNumberFormat="1" applyFont="1" applyFill="1" applyBorder="1" applyAlignment="1">
      <alignment horizontal="center" vertical="center" wrapText="1"/>
    </xf>
    <xf numFmtId="0" fontId="22" fillId="0" borderId="23" xfId="4" applyFont="1" applyFill="1" applyBorder="1" applyAlignment="1">
      <alignment horizontal="justify" vertical="center" wrapText="1"/>
    </xf>
    <xf numFmtId="0" fontId="27" fillId="0" borderId="26" xfId="4" applyFont="1" applyFill="1" applyBorder="1" applyAlignment="1">
      <alignment horizontal="center" vertical="center" wrapText="1"/>
    </xf>
    <xf numFmtId="10" fontId="27" fillId="0" borderId="26" xfId="5" applyNumberFormat="1" applyFont="1" applyFill="1" applyBorder="1" applyAlignment="1">
      <alignment horizontal="center" vertical="center" wrapText="1"/>
    </xf>
    <xf numFmtId="10" fontId="27" fillId="0" borderId="25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textRotation="255" shrinkToFit="1"/>
    </xf>
    <xf numFmtId="0" fontId="9" fillId="0" borderId="8" xfId="0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center" vertical="center" textRotation="255" shrinkToFi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8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48" xfId="0" applyFont="1" applyBorder="1" applyAlignment="1">
      <alignment horizontal="center" vertical="center" textRotation="255"/>
    </xf>
    <xf numFmtId="0" fontId="13" fillId="0" borderId="5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vertical="center" wrapText="1"/>
    </xf>
    <xf numFmtId="0" fontId="0" fillId="5" borderId="45" xfId="0" applyFill="1" applyBorder="1" applyAlignment="1">
      <alignment vertical="center" wrapText="1"/>
    </xf>
    <xf numFmtId="0" fontId="13" fillId="0" borderId="50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9" fillId="0" borderId="63" xfId="0" applyFont="1" applyFill="1" applyBorder="1" applyAlignment="1" applyProtection="1">
      <alignment horizontal="center" vertical="center"/>
    </xf>
    <xf numFmtId="0" fontId="9" fillId="0" borderId="64" xfId="0" applyFont="1" applyFill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textRotation="255"/>
    </xf>
    <xf numFmtId="0" fontId="9" fillId="0" borderId="8" xfId="0" applyFont="1" applyFill="1" applyBorder="1" applyAlignment="1" applyProtection="1">
      <alignment horizontal="center" vertical="center" textRotation="255"/>
    </xf>
    <xf numFmtId="0" fontId="9" fillId="0" borderId="2" xfId="0" applyFont="1" applyFill="1" applyBorder="1" applyAlignment="1" applyProtection="1">
      <alignment horizontal="center" vertical="center" textRotation="255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89" xfId="0" applyFont="1" applyFill="1" applyBorder="1" applyAlignment="1">
      <alignment horizontal="center" vertical="center"/>
    </xf>
    <xf numFmtId="0" fontId="14" fillId="0" borderId="99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0" xfId="4" applyFont="1" applyBorder="1" applyAlignment="1">
      <alignment horizontal="center"/>
    </xf>
    <xf numFmtId="0" fontId="9" fillId="0" borderId="15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4" fillId="0" borderId="1" xfId="6" applyFont="1" applyFill="1" applyBorder="1" applyAlignment="1" applyProtection="1">
      <alignment horizontal="center" vertical="center"/>
    </xf>
    <xf numFmtId="0" fontId="14" fillId="0" borderId="8" xfId="6" applyFont="1" applyFill="1" applyBorder="1" applyAlignment="1" applyProtection="1">
      <alignment horizontal="center" vertical="center"/>
    </xf>
    <xf numFmtId="0" fontId="14" fillId="0" borderId="2" xfId="6" applyFont="1" applyFill="1" applyBorder="1" applyAlignment="1" applyProtection="1">
      <alignment horizontal="center" vertical="center"/>
    </xf>
    <xf numFmtId="0" fontId="1" fillId="0" borderId="3" xfId="6" applyBorder="1"/>
    <xf numFmtId="0" fontId="14" fillId="0" borderId="12" xfId="6" applyFont="1" applyFill="1" applyBorder="1" applyAlignment="1">
      <alignment horizontal="center" vertical="center" wrapText="1"/>
    </xf>
    <xf numFmtId="0" fontId="28" fillId="0" borderId="63" xfId="6" applyFont="1" applyBorder="1" applyAlignment="1">
      <alignment vertical="center"/>
    </xf>
    <xf numFmtId="0" fontId="25" fillId="0" borderId="12" xfId="6" applyNumberFormat="1" applyFont="1" applyFill="1" applyBorder="1" applyAlignment="1" applyProtection="1">
      <alignment horizontal="center" vertical="center"/>
    </xf>
    <xf numFmtId="0" fontId="25" fillId="0" borderId="12" xfId="6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5" borderId="63" xfId="6" applyFont="1" applyFill="1" applyBorder="1" applyAlignment="1" applyProtection="1">
      <alignment horizontal="left" vertical="center"/>
    </xf>
    <xf numFmtId="10" fontId="25" fillId="5" borderId="12" xfId="6" applyNumberFormat="1" applyFont="1" applyFill="1" applyBorder="1" applyAlignment="1" applyProtection="1">
      <alignment horizontal="center" vertical="center"/>
    </xf>
    <xf numFmtId="10" fontId="25" fillId="5" borderId="12" xfId="6" applyNumberFormat="1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9" borderId="100" xfId="0" applyFont="1" applyFill="1" applyBorder="1" applyAlignment="1">
      <alignment horizontal="center"/>
    </xf>
    <xf numFmtId="10" fontId="14" fillId="0" borderId="69" xfId="0" applyNumberFormat="1" applyFont="1" applyFill="1" applyBorder="1" applyAlignment="1">
      <alignment horizontal="center"/>
    </xf>
    <xf numFmtId="10" fontId="14" fillId="0" borderId="78" xfId="0" applyNumberFormat="1" applyFont="1" applyFill="1" applyBorder="1" applyAlignment="1">
      <alignment horizontal="center"/>
    </xf>
    <xf numFmtId="10" fontId="14" fillId="9" borderId="84" xfId="0" applyNumberFormat="1" applyFont="1" applyFill="1" applyBorder="1" applyAlignment="1">
      <alignment horizontal="center"/>
    </xf>
    <xf numFmtId="0" fontId="14" fillId="5" borderId="25" xfId="0" applyFont="1" applyFill="1" applyBorder="1" applyAlignment="1" applyProtection="1">
      <alignment horizontal="left" vertical="center"/>
    </xf>
    <xf numFmtId="0" fontId="14" fillId="0" borderId="27" xfId="6" applyNumberFormat="1" applyFont="1" applyFill="1" applyBorder="1" applyAlignment="1" applyProtection="1">
      <alignment horizontal="center"/>
    </xf>
    <xf numFmtId="0" fontId="14" fillId="0" borderId="28" xfId="6" applyNumberFormat="1" applyFont="1" applyFill="1" applyBorder="1" applyAlignment="1" applyProtection="1">
      <alignment horizontal="center"/>
    </xf>
    <xf numFmtId="0" fontId="14" fillId="5" borderId="65" xfId="6" applyNumberFormat="1" applyFont="1" applyFill="1" applyBorder="1" applyAlignment="1" applyProtection="1">
      <alignment horizontal="center"/>
    </xf>
    <xf numFmtId="10" fontId="14" fillId="0" borderId="27" xfId="6" applyNumberFormat="1" applyFont="1" applyFill="1" applyBorder="1" applyAlignment="1" applyProtection="1">
      <alignment horizontal="center"/>
    </xf>
    <xf numFmtId="10" fontId="14" fillId="0" borderId="28" xfId="6" applyNumberFormat="1" applyFont="1" applyFill="1" applyBorder="1" applyAlignment="1" applyProtection="1">
      <alignment horizontal="center"/>
    </xf>
    <xf numFmtId="10" fontId="14" fillId="5" borderId="65" xfId="6" applyNumberFormat="1" applyFont="1" applyFill="1" applyBorder="1" applyAlignment="1" applyProtection="1">
      <alignment horizontal="center"/>
    </xf>
    <xf numFmtId="0" fontId="14" fillId="0" borderId="13" xfId="6" applyFont="1" applyFill="1" applyBorder="1" applyAlignment="1" applyProtection="1">
      <alignment horizontal="left" vertical="center"/>
    </xf>
    <xf numFmtId="0" fontId="14" fillId="0" borderId="17" xfId="6" applyFont="1" applyFill="1" applyBorder="1" applyAlignment="1" applyProtection="1">
      <alignment horizontal="left" vertical="center"/>
    </xf>
    <xf numFmtId="0" fontId="14" fillId="5" borderId="22" xfId="6" applyFont="1" applyFill="1" applyBorder="1" applyAlignment="1" applyProtection="1">
      <alignment horizontal="left" vertical="center"/>
    </xf>
    <xf numFmtId="0" fontId="14" fillId="0" borderId="39" xfId="6" applyFont="1" applyFill="1" applyBorder="1" applyAlignment="1" applyProtection="1">
      <alignment horizontal="left" vertical="center"/>
    </xf>
    <xf numFmtId="0" fontId="14" fillId="0" borderId="85" xfId="6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left" vertical="center"/>
    </xf>
  </cellXfs>
  <cellStyles count="7">
    <cellStyle name="Hipervínculo" xfId="1" builtinId="8"/>
    <cellStyle name="Normal" xfId="0" builtinId="0"/>
    <cellStyle name="Normal 3" xfId="4"/>
    <cellStyle name="Normal 3 2" xfId="6"/>
    <cellStyle name="Porcentaje 2" xfId="2"/>
    <cellStyle name="Porcentual 2" xfId="3"/>
    <cellStyle name="Porcentual 2 2" xf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zoomScaleNormal="100" workbookViewId="0">
      <selection activeCell="B14" sqref="B14"/>
    </sheetView>
  </sheetViews>
  <sheetFormatPr baseColWidth="10" defaultRowHeight="12.75" x14ac:dyDescent="0.2"/>
  <cols>
    <col min="1" max="1" width="102.42578125" customWidth="1"/>
    <col min="7" max="7" width="34.28515625" customWidth="1"/>
  </cols>
  <sheetData>
    <row r="1" spans="1:1" ht="18" customHeight="1" thickBot="1" x14ac:dyDescent="0.25">
      <c r="A1" s="1" t="s">
        <v>0</v>
      </c>
    </row>
    <row r="2" spans="1:1" ht="15" x14ac:dyDescent="0.2">
      <c r="A2" s="2" t="s">
        <v>1</v>
      </c>
    </row>
    <row r="3" spans="1:1" ht="15.75" thickBot="1" x14ac:dyDescent="0.25">
      <c r="A3" s="3" t="s">
        <v>2</v>
      </c>
    </row>
    <row r="4" spans="1:1" ht="15" x14ac:dyDescent="0.2">
      <c r="A4" s="2" t="s">
        <v>134</v>
      </c>
    </row>
    <row r="5" spans="1:1" ht="15.75" thickBot="1" x14ac:dyDescent="0.25">
      <c r="A5" s="3" t="s">
        <v>3</v>
      </c>
    </row>
    <row r="6" spans="1:1" ht="15" x14ac:dyDescent="0.2">
      <c r="A6" s="2" t="s">
        <v>135</v>
      </c>
    </row>
    <row r="7" spans="1:1" ht="15.75" thickBot="1" x14ac:dyDescent="0.25">
      <c r="A7" s="3" t="s">
        <v>4</v>
      </c>
    </row>
    <row r="8" spans="1:1" ht="15" x14ac:dyDescent="0.2">
      <c r="A8" s="2" t="s">
        <v>5</v>
      </c>
    </row>
    <row r="9" spans="1:1" ht="15.75" thickBot="1" x14ac:dyDescent="0.25">
      <c r="A9" s="3" t="s">
        <v>6</v>
      </c>
    </row>
    <row r="10" spans="1:1" ht="15" x14ac:dyDescent="0.2">
      <c r="A10" s="2" t="s">
        <v>7</v>
      </c>
    </row>
    <row r="11" spans="1:1" ht="15.75" thickBot="1" x14ac:dyDescent="0.25">
      <c r="A11" s="3" t="s">
        <v>8</v>
      </c>
    </row>
    <row r="12" spans="1:1" ht="15" x14ac:dyDescent="0.2">
      <c r="A12" s="2" t="s">
        <v>9</v>
      </c>
    </row>
    <row r="13" spans="1:1" ht="15.75" thickBot="1" x14ac:dyDescent="0.25">
      <c r="A13" s="3" t="s">
        <v>10</v>
      </c>
    </row>
    <row r="14" spans="1:1" ht="15" x14ac:dyDescent="0.2">
      <c r="A14" s="2" t="s">
        <v>11</v>
      </c>
    </row>
    <row r="15" spans="1:1" ht="15.75" thickBot="1" x14ac:dyDescent="0.25">
      <c r="A15" s="3" t="s">
        <v>12</v>
      </c>
    </row>
    <row r="16" spans="1:1" ht="15" x14ac:dyDescent="0.2">
      <c r="A16" s="2" t="s">
        <v>13</v>
      </c>
    </row>
    <row r="17" spans="1:1" ht="15.75" thickBot="1" x14ac:dyDescent="0.25">
      <c r="A17" s="3" t="s">
        <v>14</v>
      </c>
    </row>
    <row r="18" spans="1:1" ht="15" x14ac:dyDescent="0.2">
      <c r="A18" s="2" t="s">
        <v>17</v>
      </c>
    </row>
    <row r="19" spans="1:1" ht="15.75" thickBot="1" x14ac:dyDescent="0.25">
      <c r="A19" s="3" t="s">
        <v>16</v>
      </c>
    </row>
    <row r="20" spans="1:1" ht="15" x14ac:dyDescent="0.2">
      <c r="A20" s="2" t="s">
        <v>15</v>
      </c>
    </row>
    <row r="21" spans="1:1" ht="15.75" thickBot="1" x14ac:dyDescent="0.25">
      <c r="A21" s="3" t="s">
        <v>136</v>
      </c>
    </row>
    <row r="22" spans="1:1" ht="15" x14ac:dyDescent="0.2">
      <c r="A22" s="2" t="s">
        <v>18</v>
      </c>
    </row>
    <row r="23" spans="1:1" ht="15.75" thickBot="1" x14ac:dyDescent="0.25">
      <c r="A23" s="3" t="s">
        <v>19</v>
      </c>
    </row>
    <row r="24" spans="1:1" ht="15" x14ac:dyDescent="0.2">
      <c r="A24" s="2" t="s">
        <v>139</v>
      </c>
    </row>
    <row r="25" spans="1:1" ht="15.75" thickBot="1" x14ac:dyDescent="0.25">
      <c r="A25" s="3" t="s">
        <v>20</v>
      </c>
    </row>
    <row r="26" spans="1:1" ht="15" x14ac:dyDescent="0.2">
      <c r="A26" s="2" t="s">
        <v>138</v>
      </c>
    </row>
    <row r="27" spans="1:1" ht="15.75" thickBot="1" x14ac:dyDescent="0.25">
      <c r="A27" s="3" t="s">
        <v>21</v>
      </c>
    </row>
  </sheetData>
  <hyperlinks>
    <hyperlink ref="A3" location="'tabla I'!A1" display="Tabla I"/>
    <hyperlink ref="A5" location="'tabla II'!A1" display="Tabla II"/>
    <hyperlink ref="A7" location="'tabla III'!A1" display="Tabla III"/>
    <hyperlink ref="A9" location="'tabla IV'!A1" display="Tabla IV"/>
    <hyperlink ref="A11" location="'tabla V'!A1" display="Tabla V"/>
    <hyperlink ref="A13" location="'tabla VI'!A1" display="tabla VI"/>
    <hyperlink ref="A15" location="'tabla VII'!A1" display="Tabla VII"/>
    <hyperlink ref="A17" location="'Tabla VIII'!A1" display="Tabla VIII"/>
    <hyperlink ref="A19" location="'Tabla IX'!A1" display="Tabla IX"/>
    <hyperlink ref="A21" location="'Tabla X'!A1" display="tabla X"/>
    <hyperlink ref="A23" location="'Tabla XI'!A1" display="Tabla XI"/>
    <hyperlink ref="A25" location="'Tabla XII'!A1" display="Tabla XII"/>
    <hyperlink ref="A27" location="'tabla XIII'!A1" display="Tabla XIII"/>
  </hyperlinks>
  <pageMargins left="0.70866141732283472" right="0.70866141732283472" top="2.2306249999999999" bottom="0.74803149606299213" header="0.31496062992125984" footer="0.31496062992125984"/>
  <pageSetup paperSize="9" scale="86" orientation="portrait" r:id="rId1"/>
  <headerFooter>
    <oddHeader>&amp;L&amp;G&amp;C
&amp;"Arial,Negrita"&amp;12ACCESO A LA UNIVERSIDAD
EBAU 2021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Normal="100" zoomScalePageLayoutView="41" workbookViewId="0">
      <selection activeCell="G13" sqref="G12:G13"/>
    </sheetView>
  </sheetViews>
  <sheetFormatPr baseColWidth="10" defaultRowHeight="12.75" x14ac:dyDescent="0.2"/>
  <cols>
    <col min="1" max="1" width="8.28515625" style="74" customWidth="1"/>
    <col min="2" max="2" width="11" style="74" customWidth="1"/>
    <col min="3" max="3" width="16.85546875" style="74" customWidth="1"/>
    <col min="4" max="8" width="20.28515625" style="74" customWidth="1"/>
    <col min="9" max="16384" width="11.42578125" style="74"/>
  </cols>
  <sheetData>
    <row r="1" spans="1:8" s="333" customFormat="1" ht="28.5" customHeight="1" thickBot="1" x14ac:dyDescent="0.25">
      <c r="A1" s="331"/>
      <c r="B1" s="332"/>
      <c r="C1" s="361"/>
      <c r="D1" s="539" t="s">
        <v>122</v>
      </c>
      <c r="E1" s="540"/>
      <c r="F1" s="540"/>
      <c r="G1" s="540"/>
      <c r="H1" s="541"/>
    </row>
    <row r="2" spans="1:8" ht="51.75" customHeight="1" thickBot="1" x14ac:dyDescent="0.25">
      <c r="A2" s="334"/>
      <c r="B2" s="335"/>
      <c r="C2" s="362"/>
      <c r="D2" s="409">
        <v>25</v>
      </c>
      <c r="E2" s="246" t="s">
        <v>104</v>
      </c>
      <c r="F2" s="246" t="s">
        <v>105</v>
      </c>
      <c r="G2" s="247" t="s">
        <v>106</v>
      </c>
      <c r="H2" s="248" t="s">
        <v>26</v>
      </c>
    </row>
    <row r="3" spans="1:8" x14ac:dyDescent="0.2">
      <c r="A3" s="491" t="s">
        <v>126</v>
      </c>
      <c r="B3" s="548" t="s">
        <v>108</v>
      </c>
      <c r="C3" s="363" t="s">
        <v>27</v>
      </c>
      <c r="D3" s="570" t="s">
        <v>137</v>
      </c>
      <c r="E3" s="364">
        <v>12</v>
      </c>
      <c r="F3" s="364">
        <v>9</v>
      </c>
      <c r="G3" s="364" t="s">
        <v>137</v>
      </c>
      <c r="H3" s="365">
        <v>28</v>
      </c>
    </row>
    <row r="4" spans="1:8" x14ac:dyDescent="0.2">
      <c r="A4" s="492"/>
      <c r="B4" s="549"/>
      <c r="C4" s="367" t="s">
        <v>31</v>
      </c>
      <c r="D4" s="571" t="s">
        <v>137</v>
      </c>
      <c r="E4" s="368">
        <v>23</v>
      </c>
      <c r="F4" s="368">
        <v>27</v>
      </c>
      <c r="G4" s="368" t="s">
        <v>137</v>
      </c>
      <c r="H4" s="369">
        <v>53</v>
      </c>
    </row>
    <row r="5" spans="1:8" x14ac:dyDescent="0.2">
      <c r="A5" s="492"/>
      <c r="B5" s="549"/>
      <c r="C5" s="367" t="s">
        <v>33</v>
      </c>
      <c r="D5" s="571" t="s">
        <v>137</v>
      </c>
      <c r="E5" s="368">
        <v>24</v>
      </c>
      <c r="F5" s="368">
        <v>13</v>
      </c>
      <c r="G5" s="368">
        <v>0</v>
      </c>
      <c r="H5" s="369">
        <v>41</v>
      </c>
    </row>
    <row r="6" spans="1:8" ht="13.5" thickBot="1" x14ac:dyDescent="0.25">
      <c r="A6" s="492"/>
      <c r="B6" s="549"/>
      <c r="C6" s="367" t="s">
        <v>38</v>
      </c>
      <c r="D6" s="572" t="s">
        <v>137</v>
      </c>
      <c r="E6" s="370">
        <v>13</v>
      </c>
      <c r="F6" s="370">
        <v>8</v>
      </c>
      <c r="G6" s="370" t="s">
        <v>137</v>
      </c>
      <c r="H6" s="371">
        <v>27</v>
      </c>
    </row>
    <row r="7" spans="1:8" ht="13.5" thickBot="1" x14ac:dyDescent="0.25">
      <c r="A7" s="492"/>
      <c r="B7" s="550"/>
      <c r="C7" s="577" t="s">
        <v>123</v>
      </c>
      <c r="D7" s="573">
        <v>12</v>
      </c>
      <c r="E7" s="372">
        <v>72</v>
      </c>
      <c r="F7" s="372">
        <v>57</v>
      </c>
      <c r="G7" s="372">
        <v>8</v>
      </c>
      <c r="H7" s="373">
        <v>149</v>
      </c>
    </row>
    <row r="8" spans="1:8" x14ac:dyDescent="0.2">
      <c r="A8" s="492"/>
      <c r="B8" s="548" t="s">
        <v>69</v>
      </c>
      <c r="C8" s="376" t="s">
        <v>27</v>
      </c>
      <c r="D8" s="570" t="s">
        <v>137</v>
      </c>
      <c r="E8" s="364">
        <v>11</v>
      </c>
      <c r="F8" s="364">
        <v>8</v>
      </c>
      <c r="G8" s="364" t="s">
        <v>137</v>
      </c>
      <c r="H8" s="365">
        <v>26</v>
      </c>
    </row>
    <row r="9" spans="1:8" x14ac:dyDescent="0.2">
      <c r="A9" s="492"/>
      <c r="B9" s="549"/>
      <c r="C9" s="367" t="s">
        <v>31</v>
      </c>
      <c r="D9" s="571" t="s">
        <v>137</v>
      </c>
      <c r="E9" s="368">
        <v>21</v>
      </c>
      <c r="F9" s="368">
        <v>27</v>
      </c>
      <c r="G9" s="368" t="s">
        <v>137</v>
      </c>
      <c r="H9" s="369">
        <v>51</v>
      </c>
    </row>
    <row r="10" spans="1:8" x14ac:dyDescent="0.2">
      <c r="A10" s="492"/>
      <c r="B10" s="549"/>
      <c r="C10" s="367" t="s">
        <v>33</v>
      </c>
      <c r="D10" s="571" t="s">
        <v>137</v>
      </c>
      <c r="E10" s="368">
        <v>23</v>
      </c>
      <c r="F10" s="368">
        <v>11</v>
      </c>
      <c r="G10" s="368">
        <v>0</v>
      </c>
      <c r="H10" s="369">
        <v>38</v>
      </c>
    </row>
    <row r="11" spans="1:8" ht="13.5" thickBot="1" x14ac:dyDescent="0.25">
      <c r="A11" s="492"/>
      <c r="B11" s="549"/>
      <c r="C11" s="367" t="s">
        <v>38</v>
      </c>
      <c r="D11" s="572" t="s">
        <v>137</v>
      </c>
      <c r="E11" s="370">
        <v>12</v>
      </c>
      <c r="F11" s="370">
        <v>7</v>
      </c>
      <c r="G11" s="370" t="s">
        <v>137</v>
      </c>
      <c r="H11" s="371">
        <v>24</v>
      </c>
    </row>
    <row r="12" spans="1:8" ht="13.5" thickBot="1" x14ac:dyDescent="0.25">
      <c r="A12" s="492"/>
      <c r="B12" s="550"/>
      <c r="C12" s="577" t="s">
        <v>124</v>
      </c>
      <c r="D12" s="573">
        <v>11</v>
      </c>
      <c r="E12" s="372">
        <v>67</v>
      </c>
      <c r="F12" s="372">
        <v>53</v>
      </c>
      <c r="G12" s="372">
        <v>8</v>
      </c>
      <c r="H12" s="373">
        <v>139</v>
      </c>
    </row>
    <row r="13" spans="1:8" x14ac:dyDescent="0.2">
      <c r="A13" s="492"/>
      <c r="B13" s="548" t="s">
        <v>109</v>
      </c>
      <c r="C13" s="376" t="s">
        <v>27</v>
      </c>
      <c r="D13" s="570" t="s">
        <v>137</v>
      </c>
      <c r="E13" s="364">
        <v>8</v>
      </c>
      <c r="F13" s="364">
        <v>6</v>
      </c>
      <c r="G13" s="364" t="s">
        <v>137</v>
      </c>
      <c r="H13" s="366">
        <v>19</v>
      </c>
    </row>
    <row r="14" spans="1:8" x14ac:dyDescent="0.2">
      <c r="A14" s="492"/>
      <c r="B14" s="549"/>
      <c r="C14" s="341" t="s">
        <v>31</v>
      </c>
      <c r="D14" s="571">
        <v>0</v>
      </c>
      <c r="E14" s="368">
        <v>6</v>
      </c>
      <c r="F14" s="368">
        <v>13</v>
      </c>
      <c r="G14" s="368" t="s">
        <v>137</v>
      </c>
      <c r="H14" s="377">
        <v>20</v>
      </c>
    </row>
    <row r="15" spans="1:8" x14ac:dyDescent="0.2">
      <c r="A15" s="492"/>
      <c r="B15" s="549"/>
      <c r="C15" s="341" t="s">
        <v>33</v>
      </c>
      <c r="D15" s="571">
        <v>0</v>
      </c>
      <c r="E15" s="368">
        <v>16</v>
      </c>
      <c r="F15" s="368">
        <v>6</v>
      </c>
      <c r="G15" s="368">
        <v>0</v>
      </c>
      <c r="H15" s="377">
        <v>22</v>
      </c>
    </row>
    <row r="16" spans="1:8" ht="13.5" thickBot="1" x14ac:dyDescent="0.25">
      <c r="A16" s="492"/>
      <c r="B16" s="549"/>
      <c r="C16" s="341" t="s">
        <v>38</v>
      </c>
      <c r="D16" s="572" t="s">
        <v>137</v>
      </c>
      <c r="E16" s="370">
        <v>10</v>
      </c>
      <c r="F16" s="370">
        <v>6</v>
      </c>
      <c r="G16" s="370" t="s">
        <v>137</v>
      </c>
      <c r="H16" s="377">
        <v>19</v>
      </c>
    </row>
    <row r="17" spans="1:8" ht="13.5" thickBot="1" x14ac:dyDescent="0.25">
      <c r="A17" s="492"/>
      <c r="B17" s="550"/>
      <c r="C17" s="577" t="s">
        <v>125</v>
      </c>
      <c r="D17" s="573" t="s">
        <v>137</v>
      </c>
      <c r="E17" s="374">
        <v>40</v>
      </c>
      <c r="F17" s="374">
        <v>31</v>
      </c>
      <c r="G17" s="372">
        <v>6</v>
      </c>
      <c r="H17" s="375">
        <v>80</v>
      </c>
    </row>
    <row r="18" spans="1:8" x14ac:dyDescent="0.2">
      <c r="A18" s="492"/>
      <c r="B18" s="549" t="s">
        <v>110</v>
      </c>
      <c r="C18" s="336" t="s">
        <v>27</v>
      </c>
      <c r="D18" s="574">
        <v>0.66666666666666663</v>
      </c>
      <c r="E18" s="378">
        <v>0.72727272727272729</v>
      </c>
      <c r="F18" s="378">
        <v>0.75</v>
      </c>
      <c r="G18" s="379">
        <v>0.75</v>
      </c>
      <c r="H18" s="380">
        <v>0.73076923076923073</v>
      </c>
    </row>
    <row r="19" spans="1:8" x14ac:dyDescent="0.2">
      <c r="A19" s="492"/>
      <c r="B19" s="549"/>
      <c r="C19" s="341" t="s">
        <v>31</v>
      </c>
      <c r="D19" s="575">
        <v>0</v>
      </c>
      <c r="E19" s="381">
        <v>0.2857142857142857</v>
      </c>
      <c r="F19" s="381">
        <v>0.48148148148148145</v>
      </c>
      <c r="G19" s="382">
        <v>0.5</v>
      </c>
      <c r="H19" s="383">
        <v>0.39215686274509803</v>
      </c>
    </row>
    <row r="20" spans="1:8" x14ac:dyDescent="0.2">
      <c r="A20" s="492"/>
      <c r="B20" s="549"/>
      <c r="C20" s="341" t="s">
        <v>33</v>
      </c>
      <c r="D20" s="575">
        <v>0</v>
      </c>
      <c r="E20" s="381">
        <v>0.69565217391304346</v>
      </c>
      <c r="F20" s="381">
        <v>0.54545454545454541</v>
      </c>
      <c r="G20" s="382">
        <v>0</v>
      </c>
      <c r="H20" s="383">
        <v>0.57894736842105265</v>
      </c>
    </row>
    <row r="21" spans="1:8" ht="13.5" thickBot="1" x14ac:dyDescent="0.25">
      <c r="A21" s="492"/>
      <c r="B21" s="549"/>
      <c r="C21" s="341" t="s">
        <v>38</v>
      </c>
      <c r="D21" s="575">
        <v>0.33333333333333331</v>
      </c>
      <c r="E21" s="381">
        <v>0.83333333333333337</v>
      </c>
      <c r="F21" s="381">
        <v>0.8571428571428571</v>
      </c>
      <c r="G21" s="382">
        <v>1</v>
      </c>
      <c r="H21" s="383">
        <v>0.79166666666666663</v>
      </c>
    </row>
    <row r="22" spans="1:8" ht="13.5" thickBot="1" x14ac:dyDescent="0.25">
      <c r="A22" s="493"/>
      <c r="B22" s="550"/>
      <c r="C22" s="346" t="s">
        <v>26</v>
      </c>
      <c r="D22" s="576">
        <v>0.27272727272727271</v>
      </c>
      <c r="E22" s="384">
        <v>0.59701492537313428</v>
      </c>
      <c r="F22" s="384">
        <v>0.58490566037735847</v>
      </c>
      <c r="G22" s="385">
        <v>0.75</v>
      </c>
      <c r="H22" s="386">
        <v>0.57553956834532372</v>
      </c>
    </row>
    <row r="23" spans="1:8" ht="50.25" hidden="1" customHeight="1" x14ac:dyDescent="0.2">
      <c r="A23" s="387"/>
      <c r="B23" s="388" t="s">
        <v>111</v>
      </c>
      <c r="C23" s="388"/>
      <c r="D23" s="389"/>
      <c r="E23" s="390"/>
      <c r="F23" s="390"/>
      <c r="G23" s="391"/>
      <c r="H23" s="392"/>
    </row>
    <row r="24" spans="1:8" ht="51" hidden="1" customHeight="1" thickBot="1" x14ac:dyDescent="0.25">
      <c r="A24" s="387"/>
      <c r="B24" s="393" t="s">
        <v>76</v>
      </c>
      <c r="C24" s="393"/>
      <c r="D24" s="394"/>
      <c r="E24" s="395"/>
      <c r="F24" s="395"/>
      <c r="G24" s="396"/>
      <c r="H24" s="397"/>
    </row>
    <row r="25" spans="1:8" hidden="1" x14ac:dyDescent="0.2">
      <c r="A25" s="387"/>
    </row>
    <row r="26" spans="1:8" hidden="1" x14ac:dyDescent="0.2">
      <c r="A26" s="387"/>
      <c r="B26" s="351" t="s">
        <v>112</v>
      </c>
      <c r="C26" s="351"/>
    </row>
    <row r="27" spans="1:8" hidden="1" x14ac:dyDescent="0.2">
      <c r="A27" s="387"/>
    </row>
    <row r="28" spans="1:8" hidden="1" x14ac:dyDescent="0.2">
      <c r="A28" s="387"/>
    </row>
    <row r="29" spans="1:8" hidden="1" x14ac:dyDescent="0.2">
      <c r="A29" s="387"/>
    </row>
    <row r="30" spans="1:8" hidden="1" x14ac:dyDescent="0.2">
      <c r="A30" s="387"/>
    </row>
    <row r="31" spans="1:8" hidden="1" x14ac:dyDescent="0.2">
      <c r="A31" s="387"/>
    </row>
    <row r="32" spans="1:8" hidden="1" x14ac:dyDescent="0.2">
      <c r="A32" s="387"/>
    </row>
    <row r="33" spans="1:8" hidden="1" x14ac:dyDescent="0.2">
      <c r="A33" s="387"/>
    </row>
    <row r="34" spans="1:8" hidden="1" x14ac:dyDescent="0.2">
      <c r="A34" s="387"/>
    </row>
    <row r="35" spans="1:8" hidden="1" x14ac:dyDescent="0.2">
      <c r="A35" s="387"/>
    </row>
    <row r="36" spans="1:8" hidden="1" x14ac:dyDescent="0.2">
      <c r="A36" s="387"/>
    </row>
    <row r="37" spans="1:8" hidden="1" x14ac:dyDescent="0.2">
      <c r="A37" s="387"/>
    </row>
    <row r="38" spans="1:8" x14ac:dyDescent="0.2">
      <c r="A38" s="353"/>
      <c r="B38" s="354"/>
      <c r="C38" s="355"/>
      <c r="D38" s="335"/>
      <c r="E38" s="335"/>
      <c r="F38" s="335"/>
      <c r="G38" s="335"/>
      <c r="H38" s="335"/>
    </row>
    <row r="39" spans="1:8" x14ac:dyDescent="0.2">
      <c r="A39" s="352" t="s">
        <v>113</v>
      </c>
      <c r="B39" s="356"/>
      <c r="C39" s="356"/>
      <c r="D39" s="356"/>
      <c r="E39" s="356"/>
      <c r="F39" s="335"/>
      <c r="G39" s="335"/>
      <c r="H39" s="335"/>
    </row>
    <row r="40" spans="1:8" x14ac:dyDescent="0.2">
      <c r="A40" s="353"/>
      <c r="B40" s="354"/>
      <c r="C40" s="355"/>
      <c r="D40" s="335"/>
      <c r="E40" s="335"/>
      <c r="F40" s="335"/>
      <c r="G40" s="335"/>
      <c r="H40" s="335"/>
    </row>
    <row r="41" spans="1:8" x14ac:dyDescent="0.2">
      <c r="A41" s="353"/>
      <c r="B41" s="354"/>
      <c r="C41" s="355"/>
      <c r="D41" s="335"/>
      <c r="E41" s="335"/>
      <c r="F41" s="335"/>
      <c r="G41" s="335"/>
      <c r="H41" s="335"/>
    </row>
    <row r="42" spans="1:8" x14ac:dyDescent="0.2">
      <c r="A42" s="353"/>
      <c r="B42" s="354"/>
      <c r="C42" s="355"/>
      <c r="D42" s="335"/>
      <c r="E42" s="335"/>
      <c r="F42" s="335"/>
      <c r="G42" s="335"/>
      <c r="H42" s="335"/>
    </row>
    <row r="43" spans="1:8" x14ac:dyDescent="0.2">
      <c r="A43" s="353"/>
      <c r="B43" s="354"/>
      <c r="C43" s="355"/>
      <c r="D43" s="335"/>
      <c r="E43" s="335"/>
      <c r="F43" s="335"/>
      <c r="G43" s="335"/>
      <c r="H43" s="335"/>
    </row>
    <row r="44" spans="1:8" x14ac:dyDescent="0.2">
      <c r="A44" s="353"/>
      <c r="B44" s="354"/>
      <c r="C44" s="355"/>
      <c r="D44" s="335"/>
      <c r="E44" s="335"/>
      <c r="F44" s="335"/>
      <c r="G44" s="335"/>
      <c r="H44" s="335"/>
    </row>
    <row r="45" spans="1:8" x14ac:dyDescent="0.2">
      <c r="A45" s="353"/>
      <c r="B45" s="354"/>
      <c r="C45" s="355"/>
      <c r="D45" s="335"/>
      <c r="E45" s="335"/>
      <c r="F45" s="335"/>
      <c r="G45" s="335"/>
      <c r="H45" s="335"/>
    </row>
    <row r="46" spans="1:8" x14ac:dyDescent="0.2">
      <c r="A46" s="353"/>
      <c r="B46" s="354"/>
      <c r="C46" s="355"/>
      <c r="D46" s="335"/>
      <c r="E46" s="335"/>
      <c r="F46" s="335"/>
      <c r="G46" s="335"/>
      <c r="H46" s="335"/>
    </row>
    <row r="47" spans="1:8" x14ac:dyDescent="0.2">
      <c r="A47" s="353"/>
      <c r="B47" s="354"/>
      <c r="C47" s="355"/>
      <c r="D47" s="335"/>
      <c r="E47" s="335"/>
      <c r="F47" s="335"/>
      <c r="G47" s="335"/>
      <c r="H47" s="335"/>
    </row>
    <row r="48" spans="1:8" x14ac:dyDescent="0.2">
      <c r="A48" s="353"/>
      <c r="B48" s="355"/>
      <c r="C48" s="355"/>
      <c r="D48" s="335"/>
      <c r="E48" s="335"/>
      <c r="F48" s="335"/>
      <c r="G48" s="335"/>
      <c r="H48" s="335"/>
    </row>
    <row r="49" spans="1:8" x14ac:dyDescent="0.2">
      <c r="A49" s="353"/>
      <c r="B49" s="357"/>
      <c r="C49" s="355"/>
      <c r="D49" s="335"/>
      <c r="E49" s="335"/>
      <c r="F49" s="335"/>
      <c r="G49" s="335"/>
      <c r="H49" s="335"/>
    </row>
    <row r="50" spans="1:8" s="358" customFormat="1" x14ac:dyDescent="0.2">
      <c r="B50" s="357"/>
      <c r="C50" s="357"/>
    </row>
    <row r="51" spans="1:8" x14ac:dyDescent="0.2">
      <c r="A51" s="358"/>
      <c r="B51" s="358"/>
      <c r="C51" s="358"/>
      <c r="D51" s="358"/>
      <c r="E51" s="358"/>
      <c r="F51" s="358"/>
      <c r="G51" s="358"/>
      <c r="H51" s="358"/>
    </row>
    <row r="52" spans="1:8" x14ac:dyDescent="0.2">
      <c r="A52" s="358"/>
      <c r="B52" s="358"/>
      <c r="C52" s="358"/>
      <c r="D52" s="358"/>
      <c r="E52" s="358"/>
      <c r="F52" s="358"/>
      <c r="G52" s="358"/>
      <c r="H52" s="358"/>
    </row>
    <row r="53" spans="1:8" x14ac:dyDescent="0.2">
      <c r="A53" s="358"/>
      <c r="B53" s="358"/>
      <c r="C53" s="358"/>
      <c r="D53" s="358"/>
      <c r="E53" s="358"/>
      <c r="F53" s="358"/>
      <c r="G53" s="358"/>
      <c r="H53" s="358"/>
    </row>
    <row r="54" spans="1:8" x14ac:dyDescent="0.2">
      <c r="A54" s="357"/>
      <c r="B54" s="357"/>
      <c r="C54" s="357"/>
      <c r="D54" s="357"/>
      <c r="E54" s="357"/>
      <c r="F54" s="357"/>
      <c r="G54" s="357"/>
      <c r="H54" s="357"/>
    </row>
    <row r="55" spans="1:8" x14ac:dyDescent="0.2">
      <c r="A55" s="358"/>
      <c r="B55" s="358"/>
      <c r="C55" s="358"/>
      <c r="D55" s="358"/>
      <c r="E55" s="358"/>
      <c r="F55" s="358"/>
      <c r="G55" s="358"/>
      <c r="H55" s="358"/>
    </row>
    <row r="56" spans="1:8" x14ac:dyDescent="0.2">
      <c r="A56" s="359"/>
      <c r="B56" s="359"/>
      <c r="C56" s="359"/>
      <c r="D56" s="359"/>
      <c r="E56" s="359"/>
      <c r="F56" s="359"/>
      <c r="G56" s="359"/>
      <c r="H56" s="359"/>
    </row>
    <row r="57" spans="1:8" x14ac:dyDescent="0.2">
      <c r="A57" s="358"/>
      <c r="B57" s="358"/>
      <c r="C57" s="358"/>
      <c r="D57" s="358"/>
      <c r="E57" s="358"/>
      <c r="F57" s="358"/>
      <c r="G57" s="358"/>
      <c r="H57" s="358"/>
    </row>
    <row r="61" spans="1:8" x14ac:dyDescent="0.2">
      <c r="A61" s="358"/>
      <c r="B61" s="358"/>
      <c r="C61" s="358"/>
      <c r="D61" s="358"/>
      <c r="E61" s="358"/>
      <c r="F61" s="358"/>
      <c r="G61" s="358"/>
      <c r="H61" s="358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" right="0" top="2.0699999999999998" bottom="0.59055118110236227" header="0.84" footer="0"/>
  <pageSetup paperSize="9" scale="85" orientation="landscape" r:id="rId1"/>
  <headerFooter alignWithMargins="0">
    <oddHeader>&amp;L&amp;G&amp;C&amp;"Arial,Negrita"&amp;14PRUEBAS DE ACCESO A LA UNIVERSIDAD 
PARA MAYORES DE 25 AÑOS. 
CONVOCATORIA DE 2021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Layout" topLeftCell="A2" zoomScale="91" zoomScaleNormal="90" zoomScalePageLayoutView="91" workbookViewId="0">
      <selection activeCell="G10" sqref="G10"/>
    </sheetView>
  </sheetViews>
  <sheetFormatPr baseColWidth="10" defaultRowHeight="12.75" x14ac:dyDescent="0.2"/>
  <cols>
    <col min="1" max="1" width="8.28515625" style="74" customWidth="1"/>
    <col min="2" max="2" width="11" style="74" customWidth="1"/>
    <col min="3" max="6" width="18" style="74" customWidth="1"/>
    <col min="7" max="7" width="15.5703125" style="74" customWidth="1"/>
    <col min="8" max="8" width="18" style="74" customWidth="1"/>
    <col min="9" max="16384" width="11.42578125" style="74"/>
  </cols>
  <sheetData>
    <row r="1" spans="1:8" s="333" customFormat="1" ht="28.5" customHeight="1" thickBot="1" x14ac:dyDescent="0.25">
      <c r="A1" s="331"/>
      <c r="B1" s="332"/>
      <c r="C1" s="361"/>
      <c r="D1" s="539" t="s">
        <v>122</v>
      </c>
      <c r="E1" s="540"/>
      <c r="F1" s="540"/>
      <c r="G1" s="540"/>
      <c r="H1" s="541"/>
    </row>
    <row r="2" spans="1:8" ht="51.75" customHeight="1" thickBot="1" x14ac:dyDescent="0.25">
      <c r="A2" s="334"/>
      <c r="B2" s="335"/>
      <c r="C2" s="362"/>
      <c r="D2" s="245">
        <v>25</v>
      </c>
      <c r="E2" s="246" t="s">
        <v>104</v>
      </c>
      <c r="F2" s="246" t="s">
        <v>105</v>
      </c>
      <c r="G2" s="247" t="s">
        <v>106</v>
      </c>
      <c r="H2" s="248" t="s">
        <v>26</v>
      </c>
    </row>
    <row r="3" spans="1:8" x14ac:dyDescent="0.2">
      <c r="A3" s="491" t="s">
        <v>111</v>
      </c>
      <c r="B3" s="551" t="s">
        <v>108</v>
      </c>
      <c r="C3" s="402" t="s">
        <v>27</v>
      </c>
      <c r="D3" s="403" t="s">
        <v>137</v>
      </c>
      <c r="E3" s="403">
        <v>9</v>
      </c>
      <c r="F3" s="403">
        <v>7</v>
      </c>
      <c r="G3" s="403" t="s">
        <v>137</v>
      </c>
      <c r="H3" s="404">
        <v>21</v>
      </c>
    </row>
    <row r="4" spans="1:8" x14ac:dyDescent="0.2">
      <c r="A4" s="492"/>
      <c r="B4" s="552"/>
      <c r="C4" s="399" t="s">
        <v>31</v>
      </c>
      <c r="D4" s="262" t="s">
        <v>137</v>
      </c>
      <c r="E4" s="262">
        <v>32</v>
      </c>
      <c r="F4" s="262">
        <v>25</v>
      </c>
      <c r="G4" s="262" t="s">
        <v>137</v>
      </c>
      <c r="H4" s="405">
        <v>61</v>
      </c>
    </row>
    <row r="5" spans="1:8" x14ac:dyDescent="0.2">
      <c r="A5" s="492"/>
      <c r="B5" s="552"/>
      <c r="C5" s="399" t="s">
        <v>33</v>
      </c>
      <c r="D5" s="262" t="s">
        <v>137</v>
      </c>
      <c r="E5" s="262">
        <v>31</v>
      </c>
      <c r="F5" s="262">
        <v>10</v>
      </c>
      <c r="G5" s="262">
        <v>0</v>
      </c>
      <c r="H5" s="405">
        <v>45</v>
      </c>
    </row>
    <row r="6" spans="1:8" ht="13.5" thickBot="1" x14ac:dyDescent="0.25">
      <c r="A6" s="492"/>
      <c r="B6" s="552"/>
      <c r="C6" s="399" t="s">
        <v>38</v>
      </c>
      <c r="D6" s="262" t="s">
        <v>137</v>
      </c>
      <c r="E6" s="262">
        <v>21</v>
      </c>
      <c r="F6" s="262">
        <v>6</v>
      </c>
      <c r="G6" s="262" t="s">
        <v>137</v>
      </c>
      <c r="H6" s="405">
        <v>30</v>
      </c>
    </row>
    <row r="7" spans="1:8" ht="13.5" thickBot="1" x14ac:dyDescent="0.25">
      <c r="A7" s="492"/>
      <c r="B7" s="553"/>
      <c r="C7" s="263" t="s">
        <v>123</v>
      </c>
      <c r="D7" s="406">
        <v>8</v>
      </c>
      <c r="E7" s="406">
        <v>93</v>
      </c>
      <c r="F7" s="406">
        <v>48</v>
      </c>
      <c r="G7" s="406">
        <v>8</v>
      </c>
      <c r="H7" s="407">
        <v>157</v>
      </c>
    </row>
    <row r="8" spans="1:8" x14ac:dyDescent="0.2">
      <c r="A8" s="492"/>
      <c r="B8" s="551" t="s">
        <v>69</v>
      </c>
      <c r="C8" s="398" t="s">
        <v>27</v>
      </c>
      <c r="D8" s="403" t="s">
        <v>137</v>
      </c>
      <c r="E8" s="403">
        <v>6</v>
      </c>
      <c r="F8" s="403">
        <v>7</v>
      </c>
      <c r="G8" s="403" t="s">
        <v>137</v>
      </c>
      <c r="H8" s="404">
        <v>18</v>
      </c>
    </row>
    <row r="9" spans="1:8" x14ac:dyDescent="0.2">
      <c r="A9" s="492"/>
      <c r="B9" s="552"/>
      <c r="C9" s="399" t="s">
        <v>31</v>
      </c>
      <c r="D9" s="262" t="s">
        <v>137</v>
      </c>
      <c r="E9" s="262">
        <v>31</v>
      </c>
      <c r="F9" s="262">
        <v>24</v>
      </c>
      <c r="G9" s="262" t="s">
        <v>137</v>
      </c>
      <c r="H9" s="405">
        <v>59</v>
      </c>
    </row>
    <row r="10" spans="1:8" x14ac:dyDescent="0.2">
      <c r="A10" s="492"/>
      <c r="B10" s="552"/>
      <c r="C10" s="399" t="s">
        <v>33</v>
      </c>
      <c r="D10" s="262" t="s">
        <v>137</v>
      </c>
      <c r="E10" s="262">
        <v>30</v>
      </c>
      <c r="F10" s="262">
        <v>8</v>
      </c>
      <c r="G10" s="262">
        <v>0</v>
      </c>
      <c r="H10" s="405">
        <v>42</v>
      </c>
    </row>
    <row r="11" spans="1:8" ht="13.5" thickBot="1" x14ac:dyDescent="0.25">
      <c r="A11" s="492"/>
      <c r="B11" s="552"/>
      <c r="C11" s="399" t="s">
        <v>38</v>
      </c>
      <c r="D11" s="262" t="s">
        <v>137</v>
      </c>
      <c r="E11" s="262">
        <v>19</v>
      </c>
      <c r="F11" s="262">
        <v>6</v>
      </c>
      <c r="G11" s="262" t="s">
        <v>137</v>
      </c>
      <c r="H11" s="405">
        <v>28</v>
      </c>
    </row>
    <row r="12" spans="1:8" ht="13.5" thickBot="1" x14ac:dyDescent="0.25">
      <c r="A12" s="492"/>
      <c r="B12" s="553"/>
      <c r="C12" s="263" t="s">
        <v>124</v>
      </c>
      <c r="D12" s="406">
        <v>8</v>
      </c>
      <c r="E12" s="406">
        <v>86</v>
      </c>
      <c r="F12" s="406">
        <v>45</v>
      </c>
      <c r="G12" s="406">
        <v>8</v>
      </c>
      <c r="H12" s="407">
        <v>147</v>
      </c>
    </row>
    <row r="13" spans="1:8" x14ac:dyDescent="0.2">
      <c r="A13" s="492"/>
      <c r="B13" s="551" t="s">
        <v>109</v>
      </c>
      <c r="C13" s="398" t="s">
        <v>27</v>
      </c>
      <c r="D13" s="403" t="s">
        <v>137</v>
      </c>
      <c r="E13" s="403" t="s">
        <v>137</v>
      </c>
      <c r="F13" s="403">
        <v>5</v>
      </c>
      <c r="G13" s="403" t="s">
        <v>137</v>
      </c>
      <c r="H13" s="404">
        <v>12</v>
      </c>
    </row>
    <row r="14" spans="1:8" x14ac:dyDescent="0.2">
      <c r="A14" s="492"/>
      <c r="B14" s="552"/>
      <c r="C14" s="401" t="s">
        <v>31</v>
      </c>
      <c r="D14" s="262">
        <v>0</v>
      </c>
      <c r="E14" s="262">
        <v>19</v>
      </c>
      <c r="F14" s="262">
        <v>12</v>
      </c>
      <c r="G14" s="262" t="s">
        <v>137</v>
      </c>
      <c r="H14" s="405">
        <v>34</v>
      </c>
    </row>
    <row r="15" spans="1:8" x14ac:dyDescent="0.2">
      <c r="A15" s="492"/>
      <c r="B15" s="552"/>
      <c r="C15" s="401" t="s">
        <v>33</v>
      </c>
      <c r="D15" s="262" t="s">
        <v>137</v>
      </c>
      <c r="E15" s="262">
        <v>15</v>
      </c>
      <c r="F15" s="262">
        <v>5</v>
      </c>
      <c r="G15" s="262">
        <v>0</v>
      </c>
      <c r="H15" s="405">
        <v>23</v>
      </c>
    </row>
    <row r="16" spans="1:8" ht="13.5" thickBot="1" x14ac:dyDescent="0.25">
      <c r="A16" s="492"/>
      <c r="B16" s="552"/>
      <c r="C16" s="401" t="s">
        <v>38</v>
      </c>
      <c r="D16" s="262" t="s">
        <v>137</v>
      </c>
      <c r="E16" s="262">
        <v>13</v>
      </c>
      <c r="F16" s="262">
        <v>5</v>
      </c>
      <c r="G16" s="262" t="s">
        <v>137</v>
      </c>
      <c r="H16" s="405">
        <v>20</v>
      </c>
    </row>
    <row r="17" spans="1:8" ht="13.5" thickBot="1" x14ac:dyDescent="0.25">
      <c r="A17" s="492"/>
      <c r="B17" s="553"/>
      <c r="C17" s="263" t="s">
        <v>125</v>
      </c>
      <c r="D17" s="406">
        <v>5</v>
      </c>
      <c r="E17" s="406">
        <v>51</v>
      </c>
      <c r="F17" s="406">
        <v>27</v>
      </c>
      <c r="G17" s="406">
        <v>6</v>
      </c>
      <c r="H17" s="407">
        <v>89</v>
      </c>
    </row>
    <row r="18" spans="1:8" x14ac:dyDescent="0.2">
      <c r="A18" s="492"/>
      <c r="B18" s="552" t="s">
        <v>110</v>
      </c>
      <c r="C18" s="408" t="s">
        <v>27</v>
      </c>
      <c r="D18" s="337">
        <v>0.5</v>
      </c>
      <c r="E18" s="338">
        <v>0.66666666666666663</v>
      </c>
      <c r="F18" s="338">
        <v>0.7142857142857143</v>
      </c>
      <c r="G18" s="339">
        <v>0.66666666666666663</v>
      </c>
      <c r="H18" s="340">
        <v>0.66666666666666663</v>
      </c>
    </row>
    <row r="19" spans="1:8" x14ac:dyDescent="0.2">
      <c r="A19" s="492"/>
      <c r="B19" s="552"/>
      <c r="C19" s="401" t="s">
        <v>31</v>
      </c>
      <c r="D19" s="342">
        <v>0</v>
      </c>
      <c r="E19" s="343">
        <v>0.61290322580645162</v>
      </c>
      <c r="F19" s="343">
        <v>0.5</v>
      </c>
      <c r="G19" s="344">
        <v>1</v>
      </c>
      <c r="H19" s="345">
        <v>0.57627118644067798</v>
      </c>
    </row>
    <row r="20" spans="1:8" x14ac:dyDescent="0.2">
      <c r="A20" s="492"/>
      <c r="B20" s="552"/>
      <c r="C20" s="401" t="s">
        <v>33</v>
      </c>
      <c r="D20" s="342">
        <v>0.75</v>
      </c>
      <c r="E20" s="343">
        <v>0.5</v>
      </c>
      <c r="F20" s="343">
        <v>0.625</v>
      </c>
      <c r="G20" s="344">
        <v>0</v>
      </c>
      <c r="H20" s="345">
        <v>0.54761904761904767</v>
      </c>
    </row>
    <row r="21" spans="1:8" ht="13.5" thickBot="1" x14ac:dyDescent="0.25">
      <c r="A21" s="492"/>
      <c r="B21" s="552"/>
      <c r="C21" s="401" t="s">
        <v>38</v>
      </c>
      <c r="D21" s="342">
        <v>1</v>
      </c>
      <c r="E21" s="343">
        <v>0.68421052631578949</v>
      </c>
      <c r="F21" s="343">
        <v>0.83333333333333337</v>
      </c>
      <c r="G21" s="344">
        <v>0.5</v>
      </c>
      <c r="H21" s="345">
        <v>0.7142857142857143</v>
      </c>
    </row>
    <row r="22" spans="1:8" ht="13.5" thickBot="1" x14ac:dyDescent="0.25">
      <c r="A22" s="493"/>
      <c r="B22" s="553"/>
      <c r="C22" s="400" t="s">
        <v>26</v>
      </c>
      <c r="D22" s="347">
        <v>0.625</v>
      </c>
      <c r="E22" s="348">
        <v>0.59302325581395354</v>
      </c>
      <c r="F22" s="348">
        <v>0.6</v>
      </c>
      <c r="G22" s="349">
        <v>0.75</v>
      </c>
      <c r="H22" s="350">
        <v>0.60544217687074831</v>
      </c>
    </row>
    <row r="23" spans="1:8" x14ac:dyDescent="0.2">
      <c r="A23" s="334"/>
      <c r="B23" s="351"/>
      <c r="C23" s="351"/>
    </row>
    <row r="24" spans="1:8" x14ac:dyDescent="0.2">
      <c r="A24" s="352" t="s">
        <v>113</v>
      </c>
    </row>
    <row r="25" spans="1:8" x14ac:dyDescent="0.2">
      <c r="A25" s="334"/>
    </row>
    <row r="26" spans="1:8" x14ac:dyDescent="0.2">
      <c r="A26" s="334"/>
    </row>
    <row r="27" spans="1:8" x14ac:dyDescent="0.2">
      <c r="A27" s="334"/>
    </row>
    <row r="28" spans="1:8" x14ac:dyDescent="0.2">
      <c r="A28" s="334"/>
    </row>
    <row r="29" spans="1:8" x14ac:dyDescent="0.2">
      <c r="A29" s="334"/>
    </row>
    <row r="30" spans="1:8" x14ac:dyDescent="0.2">
      <c r="A30" s="334"/>
    </row>
    <row r="31" spans="1:8" x14ac:dyDescent="0.2">
      <c r="A31" s="334"/>
    </row>
    <row r="32" spans="1:8" x14ac:dyDescent="0.2">
      <c r="A32" s="334"/>
    </row>
    <row r="33" spans="1:8" x14ac:dyDescent="0.2">
      <c r="A33" s="334"/>
    </row>
    <row r="34" spans="1:8" x14ac:dyDescent="0.2">
      <c r="A34" s="334"/>
    </row>
    <row r="35" spans="1:8" x14ac:dyDescent="0.2">
      <c r="A35" s="353"/>
      <c r="B35" s="354"/>
      <c r="C35" s="355"/>
      <c r="D35" s="335"/>
      <c r="E35" s="335"/>
      <c r="F35" s="335"/>
      <c r="G35" s="335"/>
      <c r="H35" s="335"/>
    </row>
    <row r="36" spans="1:8" x14ac:dyDescent="0.2">
      <c r="B36" s="356"/>
      <c r="C36" s="356"/>
      <c r="D36" s="356"/>
      <c r="E36" s="356"/>
      <c r="F36" s="335"/>
      <c r="G36" s="335"/>
      <c r="H36" s="335"/>
    </row>
    <row r="37" spans="1:8" x14ac:dyDescent="0.2">
      <c r="A37" s="353"/>
      <c r="B37" s="354"/>
      <c r="C37" s="355"/>
      <c r="D37" s="335"/>
      <c r="E37" s="335"/>
      <c r="F37" s="335"/>
      <c r="G37" s="335"/>
      <c r="H37" s="335"/>
    </row>
    <row r="38" spans="1:8" x14ac:dyDescent="0.2">
      <c r="A38" s="353"/>
      <c r="B38" s="354"/>
      <c r="C38" s="355"/>
      <c r="D38" s="335"/>
      <c r="E38" s="335"/>
      <c r="F38" s="335"/>
      <c r="G38" s="335"/>
      <c r="H38" s="335"/>
    </row>
    <row r="39" spans="1:8" x14ac:dyDescent="0.2">
      <c r="A39" s="353"/>
      <c r="B39" s="354"/>
      <c r="C39" s="355"/>
      <c r="D39" s="335"/>
      <c r="E39" s="335"/>
      <c r="F39" s="335"/>
      <c r="G39" s="335"/>
      <c r="H39" s="335"/>
    </row>
    <row r="40" spans="1:8" x14ac:dyDescent="0.2">
      <c r="A40" s="353"/>
      <c r="B40" s="354"/>
      <c r="C40" s="355"/>
      <c r="D40" s="335"/>
      <c r="E40" s="335"/>
      <c r="F40" s="335"/>
      <c r="G40" s="335"/>
      <c r="H40" s="335"/>
    </row>
    <row r="41" spans="1:8" x14ac:dyDescent="0.2">
      <c r="A41" s="353"/>
      <c r="B41" s="354"/>
      <c r="C41" s="355"/>
      <c r="D41" s="335"/>
      <c r="E41" s="335"/>
      <c r="F41" s="335"/>
      <c r="G41" s="335"/>
      <c r="H41" s="335"/>
    </row>
    <row r="42" spans="1:8" x14ac:dyDescent="0.2">
      <c r="A42" s="353"/>
      <c r="B42" s="354"/>
      <c r="C42" s="355"/>
      <c r="D42" s="335"/>
      <c r="E42" s="335"/>
      <c r="F42" s="335"/>
      <c r="G42" s="335"/>
      <c r="H42" s="335"/>
    </row>
    <row r="43" spans="1:8" x14ac:dyDescent="0.2">
      <c r="A43" s="353"/>
      <c r="B43" s="354"/>
      <c r="C43" s="355"/>
      <c r="D43" s="335"/>
      <c r="E43" s="335"/>
      <c r="F43" s="335"/>
      <c r="G43" s="335"/>
      <c r="H43" s="335"/>
    </row>
    <row r="44" spans="1:8" x14ac:dyDescent="0.2">
      <c r="A44" s="353"/>
      <c r="B44" s="354"/>
      <c r="C44" s="355"/>
      <c r="D44" s="335"/>
      <c r="E44" s="335"/>
      <c r="F44" s="335"/>
      <c r="G44" s="335"/>
      <c r="H44" s="335"/>
    </row>
    <row r="45" spans="1:8" x14ac:dyDescent="0.2">
      <c r="A45" s="353"/>
      <c r="B45" s="355"/>
      <c r="C45" s="355"/>
      <c r="D45" s="335"/>
      <c r="E45" s="335"/>
      <c r="F45" s="335"/>
      <c r="G45" s="335"/>
      <c r="H45" s="335"/>
    </row>
    <row r="46" spans="1:8" x14ac:dyDescent="0.2">
      <c r="A46" s="353"/>
      <c r="B46" s="357"/>
      <c r="C46" s="355"/>
      <c r="D46" s="335"/>
      <c r="E46" s="335"/>
      <c r="F46" s="335"/>
      <c r="G46" s="335"/>
      <c r="H46" s="335"/>
    </row>
    <row r="47" spans="1:8" s="358" customFormat="1" x14ac:dyDescent="0.2">
      <c r="B47" s="357"/>
      <c r="C47" s="357"/>
    </row>
    <row r="48" spans="1:8" x14ac:dyDescent="0.2">
      <c r="A48" s="358"/>
      <c r="B48" s="358"/>
      <c r="C48" s="358"/>
      <c r="D48" s="358"/>
      <c r="E48" s="358"/>
      <c r="F48" s="358"/>
      <c r="G48" s="358"/>
      <c r="H48" s="358"/>
    </row>
    <row r="49" spans="1:8" x14ac:dyDescent="0.2">
      <c r="A49" s="358"/>
      <c r="B49" s="358"/>
      <c r="C49" s="358"/>
      <c r="D49" s="358"/>
      <c r="E49" s="358"/>
      <c r="F49" s="358"/>
      <c r="G49" s="358"/>
      <c r="H49" s="358"/>
    </row>
    <row r="50" spans="1:8" x14ac:dyDescent="0.2">
      <c r="A50" s="358"/>
      <c r="B50" s="358"/>
      <c r="C50" s="358"/>
      <c r="D50" s="358"/>
      <c r="E50" s="358"/>
      <c r="F50" s="358"/>
      <c r="G50" s="358"/>
      <c r="H50" s="358"/>
    </row>
    <row r="51" spans="1:8" x14ac:dyDescent="0.2">
      <c r="A51" s="357"/>
      <c r="B51" s="357"/>
      <c r="C51" s="357"/>
      <c r="D51" s="357"/>
      <c r="E51" s="357"/>
      <c r="F51" s="357"/>
      <c r="G51" s="357"/>
      <c r="H51" s="357"/>
    </row>
    <row r="52" spans="1:8" x14ac:dyDescent="0.2">
      <c r="A52" s="358"/>
      <c r="B52" s="358"/>
      <c r="C52" s="358"/>
      <c r="D52" s="358"/>
      <c r="E52" s="358"/>
      <c r="F52" s="358"/>
      <c r="G52" s="358"/>
      <c r="H52" s="358"/>
    </row>
    <row r="53" spans="1:8" x14ac:dyDescent="0.2">
      <c r="A53" s="359"/>
      <c r="B53" s="359"/>
      <c r="C53" s="359"/>
      <c r="D53" s="359"/>
      <c r="E53" s="359"/>
      <c r="F53" s="359"/>
      <c r="G53" s="359"/>
      <c r="H53" s="359"/>
    </row>
    <row r="54" spans="1:8" x14ac:dyDescent="0.2">
      <c r="A54" s="358"/>
      <c r="B54" s="358"/>
      <c r="C54" s="358"/>
      <c r="D54" s="358"/>
      <c r="E54" s="358"/>
      <c r="F54" s="358"/>
      <c r="G54" s="358"/>
      <c r="H54" s="358"/>
    </row>
    <row r="58" spans="1:8" x14ac:dyDescent="0.2">
      <c r="A58" s="358"/>
      <c r="B58" s="358"/>
      <c r="C58" s="358"/>
      <c r="D58" s="358"/>
      <c r="E58" s="358"/>
      <c r="F58" s="358"/>
      <c r="G58" s="358"/>
      <c r="H58" s="358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" right="0" top="2.2000000000000002" bottom="0.59055118110236227" header="0.82" footer="0"/>
  <pageSetup paperSize="9" scale="90" orientation="landscape" r:id="rId1"/>
  <headerFooter alignWithMargins="0">
    <oddHeader>&amp;L&amp;G&amp;C&amp;"Arial,Negrita"&amp;14PRUEBAS DE ACCESO A LA UNIVERSIDAD 
PARA MAYORES DE 25 AÑOS. 
CONVOCATORIA DE 2021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zoomScale="69" zoomScaleNormal="69" zoomScaleSheetLayoutView="90" zoomScalePageLayoutView="59" workbookViewId="0"/>
  </sheetViews>
  <sheetFormatPr baseColWidth="10" defaultRowHeight="12.75" x14ac:dyDescent="0.2"/>
  <cols>
    <col min="1" max="1" width="18.5703125" style="410" customWidth="1"/>
    <col min="2" max="2" width="19.42578125" style="410" customWidth="1"/>
    <col min="3" max="4" width="17.7109375" style="410" customWidth="1"/>
    <col min="5" max="5" width="20.5703125" style="410" customWidth="1"/>
    <col min="6" max="10" width="17.7109375" style="410" customWidth="1"/>
    <col min="11" max="11" width="13" style="410" bestFit="1" customWidth="1"/>
    <col min="12" max="12" width="13" style="410" customWidth="1"/>
    <col min="13" max="13" width="14.85546875" style="410" customWidth="1"/>
    <col min="14" max="16384" width="11.42578125" style="410"/>
  </cols>
  <sheetData>
    <row r="1" spans="1:13" s="413" customFormat="1" ht="13.5" thickBot="1" x14ac:dyDescent="0.25">
      <c r="A1" s="411"/>
      <c r="B1" s="411"/>
      <c r="C1" s="411"/>
      <c r="D1" s="554"/>
      <c r="E1" s="554"/>
      <c r="F1" s="554"/>
      <c r="G1" s="554"/>
      <c r="H1" s="554"/>
      <c r="I1" s="412"/>
      <c r="J1" s="412"/>
      <c r="K1" s="412"/>
      <c r="L1" s="412"/>
      <c r="M1" s="412"/>
    </row>
    <row r="2" spans="1:13" ht="39.950000000000003" customHeight="1" x14ac:dyDescent="0.2">
      <c r="A2" s="418"/>
      <c r="B2" s="419" t="s">
        <v>114</v>
      </c>
      <c r="C2" s="419" t="s">
        <v>127</v>
      </c>
      <c r="D2" s="419" t="s">
        <v>128</v>
      </c>
      <c r="E2" s="419" t="s">
        <v>95</v>
      </c>
      <c r="F2" s="419" t="s">
        <v>129</v>
      </c>
      <c r="G2" s="419" t="s">
        <v>130</v>
      </c>
      <c r="H2" s="419" t="s">
        <v>96</v>
      </c>
      <c r="I2" s="419" t="s">
        <v>131</v>
      </c>
      <c r="J2" s="419" t="s">
        <v>132</v>
      </c>
      <c r="K2" s="555" t="s">
        <v>133</v>
      </c>
      <c r="L2" s="555"/>
      <c r="M2" s="556"/>
    </row>
    <row r="3" spans="1:13" ht="39.950000000000003" customHeight="1" x14ac:dyDescent="0.2">
      <c r="A3" s="420" t="s">
        <v>77</v>
      </c>
      <c r="B3" s="414" t="s">
        <v>137</v>
      </c>
      <c r="C3" s="414">
        <v>0</v>
      </c>
      <c r="D3" s="414" t="s">
        <v>137</v>
      </c>
      <c r="E3" s="414" t="s">
        <v>137</v>
      </c>
      <c r="F3" s="414">
        <v>0</v>
      </c>
      <c r="G3" s="414" t="s">
        <v>137</v>
      </c>
      <c r="H3" s="414" t="s">
        <v>137</v>
      </c>
      <c r="I3" s="415">
        <v>0</v>
      </c>
      <c r="J3" s="414" t="s">
        <v>137</v>
      </c>
      <c r="K3" s="416">
        <v>0.5</v>
      </c>
      <c r="L3" s="416">
        <v>0</v>
      </c>
      <c r="M3" s="421">
        <v>0.66666666666666663</v>
      </c>
    </row>
    <row r="4" spans="1:13" ht="39.950000000000003" customHeight="1" x14ac:dyDescent="0.2">
      <c r="A4" s="420" t="s">
        <v>78</v>
      </c>
      <c r="B4" s="414">
        <v>14</v>
      </c>
      <c r="C4" s="414" t="s">
        <v>137</v>
      </c>
      <c r="D4" s="415">
        <v>12</v>
      </c>
      <c r="E4" s="415">
        <v>14</v>
      </c>
      <c r="F4" s="414" t="s">
        <v>137</v>
      </c>
      <c r="G4" s="415">
        <v>12</v>
      </c>
      <c r="H4" s="414">
        <v>7</v>
      </c>
      <c r="I4" s="414">
        <v>0</v>
      </c>
      <c r="J4" s="414">
        <v>7</v>
      </c>
      <c r="K4" s="416">
        <v>0.36363636363636365</v>
      </c>
      <c r="L4" s="416">
        <v>0.33333333333333331</v>
      </c>
      <c r="M4" s="421">
        <v>0.375</v>
      </c>
    </row>
    <row r="5" spans="1:13" ht="39.950000000000003" customHeight="1" x14ac:dyDescent="0.2">
      <c r="A5" s="420" t="s">
        <v>79</v>
      </c>
      <c r="B5" s="414">
        <v>13</v>
      </c>
      <c r="C5" s="414" t="s">
        <v>137</v>
      </c>
      <c r="D5" s="415">
        <v>11</v>
      </c>
      <c r="E5" s="415">
        <v>11</v>
      </c>
      <c r="F5" s="414" t="s">
        <v>137</v>
      </c>
      <c r="G5" s="415">
        <v>9</v>
      </c>
      <c r="H5" s="415">
        <v>10</v>
      </c>
      <c r="I5" s="414" t="s">
        <v>137</v>
      </c>
      <c r="J5" s="417">
        <v>8</v>
      </c>
      <c r="K5" s="416">
        <v>1</v>
      </c>
      <c r="L5" s="416">
        <v>1</v>
      </c>
      <c r="M5" s="421">
        <v>1</v>
      </c>
    </row>
    <row r="6" spans="1:13" ht="39.950000000000003" customHeight="1" x14ac:dyDescent="0.2">
      <c r="A6" s="420" t="s">
        <v>80</v>
      </c>
      <c r="B6" s="414">
        <v>28</v>
      </c>
      <c r="C6" s="415">
        <v>8</v>
      </c>
      <c r="D6" s="415">
        <v>20</v>
      </c>
      <c r="E6" s="415">
        <v>25</v>
      </c>
      <c r="F6" s="415">
        <v>8</v>
      </c>
      <c r="G6" s="415">
        <v>17</v>
      </c>
      <c r="H6" s="415">
        <v>16</v>
      </c>
      <c r="I6" s="414" t="s">
        <v>137</v>
      </c>
      <c r="J6" s="417">
        <v>13</v>
      </c>
      <c r="K6" s="416">
        <v>0.56521739130434778</v>
      </c>
      <c r="L6" s="416">
        <v>0.44444444444444442</v>
      </c>
      <c r="M6" s="421">
        <v>0.6428571428571429</v>
      </c>
    </row>
    <row r="7" spans="1:13" ht="39.950000000000003" customHeight="1" thickBot="1" x14ac:dyDescent="0.25">
      <c r="A7" s="422" t="s">
        <v>81</v>
      </c>
      <c r="B7" s="423">
        <v>59</v>
      </c>
      <c r="C7" s="423">
        <v>12</v>
      </c>
      <c r="D7" s="423">
        <v>47</v>
      </c>
      <c r="E7" s="423">
        <v>53</v>
      </c>
      <c r="F7" s="423">
        <v>12</v>
      </c>
      <c r="G7" s="423">
        <v>41</v>
      </c>
      <c r="H7" s="423">
        <v>35</v>
      </c>
      <c r="I7" s="423">
        <v>5</v>
      </c>
      <c r="J7" s="423">
        <v>30</v>
      </c>
      <c r="K7" s="424">
        <v>0.56818181818181823</v>
      </c>
      <c r="L7" s="424">
        <v>0.42857142857142855</v>
      </c>
      <c r="M7" s="425">
        <v>0.6333333333333333</v>
      </c>
    </row>
  </sheetData>
  <mergeCells count="2">
    <mergeCell ref="D1:H1"/>
    <mergeCell ref="K2:M2"/>
  </mergeCells>
  <printOptions horizontalCentered="1"/>
  <pageMargins left="0.78740157480314965" right="0.78740157480314965" top="2.0472440944881889" bottom="0.98425196850393704" header="0.47244094488188981" footer="0"/>
  <pageSetup paperSize="9" scale="56" orientation="landscape" r:id="rId1"/>
  <headerFooter alignWithMargins="0">
    <oddHeader>&amp;L&amp;G&amp;C&amp;"Arial,Negrita"&amp;12
PRUEBA DE ACCESO A LA UNIVERSIDAD 
PARA MAYORES DE 45 AÑOS.
MATRICULADOS/AS Y APROBADOS/AS POR UNIVERSIDADES, SEXO
Y PORCENTAJES DE ALUMNADO APROBADO SOBRE MATRICULADOS
UNIVERSIDADES DE CASTILLA Y LEÓN. 
CONVOCATORIA DE 2021.</oddHeader>
    <oddFooter>&amp;LDirección General de Universidades e Investigación&amp;RServicio de enseñanza Universitaria</oddFooter>
  </headerFooter>
  <rowBreaks count="1" manualBreakCount="1">
    <brk id="7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0"/>
  <sheetViews>
    <sheetView view="pageLayout" topLeftCell="A4" zoomScaleNormal="90" workbookViewId="0">
      <selection activeCell="D19" sqref="D19"/>
    </sheetView>
  </sheetViews>
  <sheetFormatPr baseColWidth="10" defaultRowHeight="12.75" x14ac:dyDescent="0.2"/>
  <cols>
    <col min="1" max="1" width="13.28515625" style="249" customWidth="1"/>
    <col min="2" max="2" width="17.7109375" style="249" customWidth="1"/>
    <col min="3" max="3" width="15.42578125" style="249" customWidth="1"/>
    <col min="4" max="4" width="12.7109375" style="249" customWidth="1"/>
    <col min="5" max="5" width="10" style="249" customWidth="1"/>
    <col min="6" max="6" width="9.7109375" style="249" customWidth="1"/>
    <col min="7" max="7" width="12.140625" style="249" customWidth="1"/>
    <col min="8" max="8" width="8.28515625" style="249" customWidth="1"/>
    <col min="9" max="9" width="8.42578125" style="249" customWidth="1"/>
    <col min="10" max="10" width="7" style="249" customWidth="1"/>
    <col min="11" max="16384" width="11.42578125" style="249"/>
  </cols>
  <sheetData>
    <row r="1" spans="1:10" s="360" customFormat="1" ht="18.75" thickBot="1" x14ac:dyDescent="0.3">
      <c r="A1" s="428"/>
      <c r="B1" s="427"/>
      <c r="C1" s="557" t="s">
        <v>103</v>
      </c>
      <c r="D1" s="557"/>
      <c r="E1" s="426"/>
      <c r="F1" s="426"/>
      <c r="G1" s="426"/>
      <c r="H1" s="426"/>
      <c r="I1" s="426"/>
      <c r="J1" s="426"/>
    </row>
    <row r="2" spans="1:10" ht="16.5" customHeight="1" x14ac:dyDescent="0.2">
      <c r="A2" s="542" t="s">
        <v>107</v>
      </c>
      <c r="B2" s="558" t="s">
        <v>108</v>
      </c>
      <c r="C2" s="584" t="s">
        <v>27</v>
      </c>
      <c r="D2" s="578">
        <v>4</v>
      </c>
    </row>
    <row r="3" spans="1:10" ht="16.5" customHeight="1" x14ac:dyDescent="0.2">
      <c r="A3" s="543"/>
      <c r="B3" s="559"/>
      <c r="C3" s="585" t="s">
        <v>31</v>
      </c>
      <c r="D3" s="579">
        <v>14</v>
      </c>
    </row>
    <row r="4" spans="1:10" ht="16.5" customHeight="1" x14ac:dyDescent="0.2">
      <c r="A4" s="543"/>
      <c r="B4" s="559"/>
      <c r="C4" s="585" t="s">
        <v>33</v>
      </c>
      <c r="D4" s="579">
        <v>13</v>
      </c>
    </row>
    <row r="5" spans="1:10" ht="16.5" customHeight="1" thickBot="1" x14ac:dyDescent="0.25">
      <c r="A5" s="543"/>
      <c r="B5" s="559"/>
      <c r="C5" s="585" t="s">
        <v>38</v>
      </c>
      <c r="D5" s="579">
        <v>28</v>
      </c>
    </row>
    <row r="6" spans="1:10" ht="16.5" customHeight="1" thickBot="1" x14ac:dyDescent="0.25">
      <c r="A6" s="543"/>
      <c r="B6" s="560"/>
      <c r="C6" s="586" t="s">
        <v>26</v>
      </c>
      <c r="D6" s="580">
        <v>59</v>
      </c>
    </row>
    <row r="7" spans="1:10" ht="16.5" customHeight="1" x14ac:dyDescent="0.2">
      <c r="A7" s="543"/>
      <c r="B7" s="558" t="s">
        <v>69</v>
      </c>
      <c r="C7" s="587" t="s">
        <v>27</v>
      </c>
      <c r="D7" s="578">
        <v>3</v>
      </c>
    </row>
    <row r="8" spans="1:10" ht="16.5" customHeight="1" x14ac:dyDescent="0.2">
      <c r="A8" s="543"/>
      <c r="B8" s="559"/>
      <c r="C8" s="585" t="s">
        <v>31</v>
      </c>
      <c r="D8" s="579">
        <v>14</v>
      </c>
    </row>
    <row r="9" spans="1:10" ht="16.5" customHeight="1" x14ac:dyDescent="0.2">
      <c r="A9" s="543"/>
      <c r="B9" s="559"/>
      <c r="C9" s="585" t="s">
        <v>33</v>
      </c>
      <c r="D9" s="579">
        <v>11</v>
      </c>
    </row>
    <row r="10" spans="1:10" ht="16.5" customHeight="1" thickBot="1" x14ac:dyDescent="0.25">
      <c r="A10" s="543"/>
      <c r="B10" s="559"/>
      <c r="C10" s="585" t="s">
        <v>38</v>
      </c>
      <c r="D10" s="579">
        <v>25</v>
      </c>
    </row>
    <row r="11" spans="1:10" ht="16.5" customHeight="1" thickBot="1" x14ac:dyDescent="0.25">
      <c r="A11" s="543"/>
      <c r="B11" s="560"/>
      <c r="C11" s="586" t="s">
        <v>26</v>
      </c>
      <c r="D11" s="580">
        <v>53</v>
      </c>
    </row>
    <row r="12" spans="1:10" ht="16.5" customHeight="1" x14ac:dyDescent="0.2">
      <c r="A12" s="543"/>
      <c r="B12" s="558" t="s">
        <v>109</v>
      </c>
      <c r="C12" s="587" t="s">
        <v>27</v>
      </c>
      <c r="D12" s="578">
        <v>2</v>
      </c>
    </row>
    <row r="13" spans="1:10" ht="16.5" customHeight="1" x14ac:dyDescent="0.2">
      <c r="A13" s="543"/>
      <c r="B13" s="559"/>
      <c r="C13" s="588" t="s">
        <v>31</v>
      </c>
      <c r="D13" s="579">
        <v>7</v>
      </c>
    </row>
    <row r="14" spans="1:10" ht="16.5" customHeight="1" x14ac:dyDescent="0.2">
      <c r="A14" s="543"/>
      <c r="B14" s="559"/>
      <c r="C14" s="588" t="s">
        <v>33</v>
      </c>
      <c r="D14" s="579">
        <v>10</v>
      </c>
    </row>
    <row r="15" spans="1:10" ht="16.5" customHeight="1" thickBot="1" x14ac:dyDescent="0.25">
      <c r="A15" s="543"/>
      <c r="B15" s="559"/>
      <c r="C15" s="588" t="s">
        <v>38</v>
      </c>
      <c r="D15" s="579">
        <v>16</v>
      </c>
    </row>
    <row r="16" spans="1:10" ht="16.5" customHeight="1" thickBot="1" x14ac:dyDescent="0.25">
      <c r="A16" s="543"/>
      <c r="B16" s="560"/>
      <c r="C16" s="586" t="s">
        <v>26</v>
      </c>
      <c r="D16" s="580">
        <v>35</v>
      </c>
    </row>
    <row r="17" spans="1:10" ht="16.5" customHeight="1" x14ac:dyDescent="0.2">
      <c r="A17" s="543"/>
      <c r="B17" s="558" t="s">
        <v>110</v>
      </c>
      <c r="C17" s="589" t="s">
        <v>27</v>
      </c>
      <c r="D17" s="581">
        <v>0.66666666666666663</v>
      </c>
    </row>
    <row r="18" spans="1:10" ht="16.5" customHeight="1" x14ac:dyDescent="0.2">
      <c r="A18" s="543"/>
      <c r="B18" s="559"/>
      <c r="C18" s="588" t="s">
        <v>31</v>
      </c>
      <c r="D18" s="582">
        <v>0.5</v>
      </c>
    </row>
    <row r="19" spans="1:10" ht="16.5" customHeight="1" x14ac:dyDescent="0.2">
      <c r="A19" s="543"/>
      <c r="B19" s="559"/>
      <c r="C19" s="588" t="s">
        <v>33</v>
      </c>
      <c r="D19" s="582">
        <v>0.90909090909090906</v>
      </c>
    </row>
    <row r="20" spans="1:10" ht="16.5" customHeight="1" thickBot="1" x14ac:dyDescent="0.25">
      <c r="A20" s="543"/>
      <c r="B20" s="559"/>
      <c r="C20" s="588" t="s">
        <v>38</v>
      </c>
      <c r="D20" s="582">
        <v>0.64</v>
      </c>
    </row>
    <row r="21" spans="1:10" ht="16.5" customHeight="1" thickBot="1" x14ac:dyDescent="0.25">
      <c r="A21" s="544"/>
      <c r="B21" s="560"/>
      <c r="C21" s="586" t="s">
        <v>26</v>
      </c>
      <c r="D21" s="583">
        <v>0.660377358490566</v>
      </c>
    </row>
    <row r="22" spans="1:10" ht="50.25" hidden="1" customHeight="1" x14ac:dyDescent="0.2">
      <c r="A22" s="285"/>
      <c r="B22" s="286" t="s">
        <v>111</v>
      </c>
      <c r="C22" s="286"/>
      <c r="D22" s="287"/>
      <c r="E22" s="291"/>
      <c r="F22" s="288"/>
      <c r="G22" s="288"/>
      <c r="H22" s="288"/>
      <c r="I22" s="289"/>
      <c r="J22" s="290"/>
    </row>
    <row r="23" spans="1:10" ht="51" hidden="1" customHeight="1" thickBot="1" x14ac:dyDescent="0.25">
      <c r="A23" s="285"/>
      <c r="B23" s="292" t="s">
        <v>76</v>
      </c>
      <c r="C23" s="292"/>
      <c r="D23" s="293"/>
      <c r="E23" s="297"/>
      <c r="F23" s="294"/>
      <c r="G23" s="294"/>
      <c r="H23" s="294"/>
      <c r="I23" s="295"/>
      <c r="J23" s="296"/>
    </row>
    <row r="24" spans="1:10" hidden="1" x14ac:dyDescent="0.2">
      <c r="A24" s="285"/>
    </row>
    <row r="25" spans="1:10" hidden="1" x14ac:dyDescent="0.2">
      <c r="A25" s="285"/>
      <c r="B25" s="298" t="s">
        <v>112</v>
      </c>
      <c r="C25" s="298"/>
    </row>
    <row r="26" spans="1:10" hidden="1" x14ac:dyDescent="0.2">
      <c r="A26" s="285"/>
    </row>
    <row r="27" spans="1:10" hidden="1" x14ac:dyDescent="0.2">
      <c r="A27" s="285"/>
    </row>
    <row r="28" spans="1:10" hidden="1" x14ac:dyDescent="0.2">
      <c r="A28" s="285"/>
    </row>
    <row r="29" spans="1:10" hidden="1" x14ac:dyDescent="0.2">
      <c r="A29" s="285"/>
    </row>
    <row r="30" spans="1:10" hidden="1" x14ac:dyDescent="0.2">
      <c r="A30" s="285"/>
    </row>
    <row r="31" spans="1:10" hidden="1" x14ac:dyDescent="0.2">
      <c r="A31" s="285"/>
    </row>
    <row r="32" spans="1:10" hidden="1" x14ac:dyDescent="0.2">
      <c r="A32" s="285"/>
    </row>
    <row r="33" spans="1:10" hidden="1" x14ac:dyDescent="0.2">
      <c r="A33" s="285"/>
    </row>
    <row r="34" spans="1:10" hidden="1" x14ac:dyDescent="0.2">
      <c r="A34" s="285"/>
    </row>
    <row r="35" spans="1:10" hidden="1" x14ac:dyDescent="0.2">
      <c r="A35" s="285"/>
    </row>
    <row r="36" spans="1:10" hidden="1" x14ac:dyDescent="0.2">
      <c r="A36" s="285"/>
    </row>
    <row r="37" spans="1:10" x14ac:dyDescent="0.2">
      <c r="A37" s="299"/>
      <c r="B37" s="300"/>
      <c r="C37" s="301"/>
      <c r="D37" s="243"/>
      <c r="E37" s="243"/>
      <c r="F37" s="243"/>
      <c r="G37" s="243"/>
      <c r="H37" s="243"/>
      <c r="I37" s="243"/>
      <c r="J37" s="243"/>
    </row>
    <row r="38" spans="1:10" x14ac:dyDescent="0.2">
      <c r="A38" s="302" t="s">
        <v>113</v>
      </c>
      <c r="B38" s="303"/>
      <c r="C38" s="303"/>
      <c r="D38" s="303"/>
      <c r="E38" s="243"/>
      <c r="F38" s="243"/>
      <c r="G38" s="243"/>
      <c r="H38" s="243"/>
      <c r="I38" s="243"/>
      <c r="J38" s="243"/>
    </row>
    <row r="39" spans="1:10" x14ac:dyDescent="0.2">
      <c r="A39" s="299"/>
      <c r="B39" s="300"/>
      <c r="C39" s="301"/>
      <c r="D39" s="243"/>
      <c r="E39" s="243"/>
      <c r="F39" s="243"/>
      <c r="G39" s="243"/>
      <c r="H39" s="243"/>
      <c r="I39" s="243"/>
      <c r="J39" s="243"/>
    </row>
    <row r="40" spans="1:10" x14ac:dyDescent="0.2">
      <c r="A40" s="299"/>
      <c r="B40" s="300"/>
      <c r="C40" s="301"/>
      <c r="D40" s="243"/>
      <c r="E40" s="243"/>
      <c r="F40" s="243"/>
      <c r="G40" s="243"/>
      <c r="H40" s="243"/>
      <c r="I40" s="243"/>
      <c r="J40" s="243"/>
    </row>
    <row r="41" spans="1:10" x14ac:dyDescent="0.2">
      <c r="A41" s="299"/>
      <c r="B41" s="300"/>
      <c r="C41" s="301"/>
      <c r="D41" s="243"/>
      <c r="E41" s="243"/>
      <c r="F41" s="243"/>
      <c r="G41" s="243"/>
      <c r="H41" s="243"/>
      <c r="I41" s="243"/>
      <c r="J41" s="243"/>
    </row>
    <row r="42" spans="1:10" x14ac:dyDescent="0.2">
      <c r="A42" s="299"/>
      <c r="B42" s="300"/>
      <c r="C42" s="301"/>
      <c r="D42" s="243"/>
      <c r="E42" s="243"/>
      <c r="F42" s="243"/>
      <c r="G42" s="243"/>
      <c r="H42" s="243"/>
      <c r="I42" s="243"/>
      <c r="J42" s="243"/>
    </row>
    <row r="43" spans="1:10" x14ac:dyDescent="0.2">
      <c r="A43" s="299"/>
      <c r="B43" s="300"/>
      <c r="C43" s="301"/>
      <c r="D43" s="243"/>
      <c r="E43" s="243"/>
      <c r="F43" s="243"/>
      <c r="G43" s="243"/>
      <c r="H43" s="243"/>
      <c r="I43" s="243"/>
      <c r="J43" s="243"/>
    </row>
    <row r="44" spans="1:10" x14ac:dyDescent="0.2">
      <c r="A44" s="299"/>
      <c r="B44" s="300"/>
      <c r="C44" s="301"/>
      <c r="D44" s="243"/>
      <c r="E44" s="243"/>
      <c r="F44" s="243"/>
      <c r="G44" s="243"/>
      <c r="H44" s="243"/>
      <c r="I44" s="243"/>
      <c r="J44" s="243"/>
    </row>
    <row r="45" spans="1:10" x14ac:dyDescent="0.2">
      <c r="A45" s="299"/>
      <c r="B45" s="300"/>
      <c r="C45" s="301"/>
      <c r="D45" s="243"/>
      <c r="E45" s="243"/>
      <c r="F45" s="243"/>
      <c r="G45" s="243"/>
      <c r="H45" s="243"/>
      <c r="I45" s="243"/>
      <c r="J45" s="243"/>
    </row>
    <row r="46" spans="1:10" x14ac:dyDescent="0.2">
      <c r="A46" s="299"/>
      <c r="B46" s="300"/>
      <c r="C46" s="301"/>
      <c r="D46" s="243"/>
      <c r="E46" s="243"/>
      <c r="F46" s="243"/>
      <c r="G46" s="243"/>
      <c r="H46" s="243"/>
      <c r="I46" s="243"/>
      <c r="J46" s="243"/>
    </row>
    <row r="47" spans="1:10" x14ac:dyDescent="0.2">
      <c r="A47" s="299"/>
      <c r="B47" s="301"/>
      <c r="C47" s="301"/>
      <c r="D47" s="243"/>
      <c r="E47" s="243"/>
      <c r="F47" s="243"/>
      <c r="G47" s="243"/>
      <c r="H47" s="243"/>
      <c r="I47" s="243"/>
      <c r="J47" s="243"/>
    </row>
    <row r="48" spans="1:10" x14ac:dyDescent="0.2">
      <c r="A48" s="299"/>
      <c r="B48" s="304"/>
      <c r="C48" s="301"/>
      <c r="D48" s="243"/>
      <c r="E48" s="243"/>
      <c r="F48" s="243"/>
      <c r="G48" s="243"/>
      <c r="H48" s="243"/>
      <c r="I48" s="243"/>
      <c r="J48" s="243"/>
    </row>
    <row r="49" spans="1:10" s="305" customFormat="1" x14ac:dyDescent="0.2">
      <c r="B49" s="304"/>
      <c r="C49" s="304"/>
    </row>
    <row r="50" spans="1:10" x14ac:dyDescent="0.2">
      <c r="A50" s="305"/>
      <c r="B50" s="305"/>
      <c r="C50" s="305"/>
      <c r="D50" s="305"/>
      <c r="E50" s="305"/>
      <c r="F50" s="305"/>
      <c r="G50" s="305"/>
      <c r="H50" s="305"/>
      <c r="I50" s="305"/>
      <c r="J50" s="305"/>
    </row>
    <row r="51" spans="1:10" x14ac:dyDescent="0.2">
      <c r="A51" s="305"/>
      <c r="B51" s="305"/>
      <c r="C51" s="305"/>
      <c r="D51" s="305"/>
      <c r="E51" s="305"/>
      <c r="F51" s="305"/>
      <c r="G51" s="305"/>
      <c r="H51" s="305"/>
      <c r="I51" s="305"/>
      <c r="J51" s="305"/>
    </row>
    <row r="52" spans="1:10" x14ac:dyDescent="0.2">
      <c r="A52" s="305"/>
      <c r="B52" s="305"/>
      <c r="C52" s="305"/>
      <c r="D52" s="305"/>
      <c r="E52" s="305"/>
      <c r="F52" s="305"/>
      <c r="G52" s="305"/>
      <c r="H52" s="305"/>
      <c r="I52" s="305"/>
      <c r="J52" s="305"/>
    </row>
    <row r="53" spans="1:10" x14ac:dyDescent="0.2">
      <c r="A53" s="304"/>
      <c r="B53" s="304"/>
      <c r="C53" s="304"/>
      <c r="D53" s="304"/>
    </row>
    <row r="54" spans="1:10" x14ac:dyDescent="0.2">
      <c r="A54" s="305"/>
      <c r="B54" s="305"/>
      <c r="C54" s="305"/>
      <c r="D54" s="305"/>
      <c r="E54" s="305"/>
      <c r="F54" s="305"/>
      <c r="G54" s="305"/>
      <c r="H54" s="305"/>
      <c r="I54" s="305"/>
      <c r="J54" s="305"/>
    </row>
    <row r="55" spans="1:10" x14ac:dyDescent="0.2">
      <c r="A55" s="306"/>
      <c r="B55" s="306"/>
      <c r="C55" s="306"/>
      <c r="D55" s="306"/>
      <c r="E55" s="306"/>
      <c r="F55" s="306"/>
      <c r="G55" s="306"/>
      <c r="H55" s="306"/>
      <c r="I55" s="306"/>
      <c r="J55" s="306"/>
    </row>
    <row r="56" spans="1:10" x14ac:dyDescent="0.2">
      <c r="A56" s="305"/>
      <c r="B56" s="305"/>
      <c r="C56" s="305"/>
      <c r="D56" s="305"/>
      <c r="E56" s="305"/>
      <c r="F56" s="305"/>
      <c r="G56" s="305"/>
      <c r="H56" s="305"/>
      <c r="I56" s="305"/>
      <c r="J56" s="305"/>
    </row>
    <row r="60" spans="1:10" x14ac:dyDescent="0.2">
      <c r="A60" s="305"/>
      <c r="B60" s="305"/>
      <c r="C60" s="305"/>
      <c r="D60" s="305"/>
    </row>
  </sheetData>
  <mergeCells count="6">
    <mergeCell ref="C1:D1"/>
    <mergeCell ref="A2:A21"/>
    <mergeCell ref="B2:B6"/>
    <mergeCell ref="B7:B11"/>
    <mergeCell ref="B12:B16"/>
    <mergeCell ref="B17:B21"/>
  </mergeCells>
  <printOptions horizontalCentered="1"/>
  <pageMargins left="0" right="0" top="1.7442708333333334" bottom="0.59055118110236227" header="0.59055118110236227" footer="0"/>
  <pageSetup paperSize="9" scale="85" orientation="portrait" r:id="rId1"/>
  <headerFooter alignWithMargins="0">
    <oddHeader>&amp;L&amp;G&amp;C&amp;"Arial,Negrita"&amp;14
PAU PARA MAYORES DE 45 AÑOS.
POR UNIVERSIDAD
 CONVOCATORIA DE 2021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Layout" zoomScaleNormal="100" workbookViewId="0">
      <selection activeCell="F5" sqref="F5"/>
    </sheetView>
  </sheetViews>
  <sheetFormatPr baseColWidth="10" defaultRowHeight="12.75" x14ac:dyDescent="0.2"/>
  <cols>
    <col min="1" max="1" width="18" style="74" customWidth="1"/>
    <col min="2" max="4" width="17.140625" style="74" customWidth="1"/>
    <col min="5" max="16384" width="11.42578125" style="74"/>
  </cols>
  <sheetData>
    <row r="1" spans="1:4" ht="39.75" customHeight="1" thickBot="1" x14ac:dyDescent="0.3">
      <c r="A1" s="561"/>
      <c r="B1" s="562" t="s">
        <v>47</v>
      </c>
      <c r="C1" s="562" t="s">
        <v>68</v>
      </c>
      <c r="D1" s="562" t="s">
        <v>67</v>
      </c>
    </row>
    <row r="2" spans="1:4" s="566" customFormat="1" ht="30.75" customHeight="1" thickBot="1" x14ac:dyDescent="0.25">
      <c r="A2" s="563" t="s">
        <v>108</v>
      </c>
      <c r="B2" s="564">
        <v>59</v>
      </c>
      <c r="C2" s="564">
        <v>12</v>
      </c>
      <c r="D2" s="565">
        <v>47</v>
      </c>
    </row>
    <row r="3" spans="1:4" s="566" customFormat="1" ht="30.75" customHeight="1" thickBot="1" x14ac:dyDescent="0.25">
      <c r="A3" s="563" t="s">
        <v>69</v>
      </c>
      <c r="B3" s="564">
        <v>53</v>
      </c>
      <c r="C3" s="564">
        <v>12</v>
      </c>
      <c r="D3" s="565">
        <v>41</v>
      </c>
    </row>
    <row r="4" spans="1:4" s="566" customFormat="1" ht="30.75" customHeight="1" thickBot="1" x14ac:dyDescent="0.25">
      <c r="A4" s="563" t="s">
        <v>109</v>
      </c>
      <c r="B4" s="564">
        <v>35</v>
      </c>
      <c r="C4" s="564">
        <v>5</v>
      </c>
      <c r="D4" s="565">
        <v>30</v>
      </c>
    </row>
    <row r="5" spans="1:4" s="566" customFormat="1" ht="30.75" customHeight="1" thickBot="1" x14ac:dyDescent="0.25">
      <c r="A5" s="567" t="s">
        <v>26</v>
      </c>
      <c r="B5" s="568">
        <v>0.660377358490566</v>
      </c>
      <c r="C5" s="568">
        <v>0.41666666666666669</v>
      </c>
      <c r="D5" s="569">
        <v>0.73170731707317072</v>
      </c>
    </row>
    <row r="14" spans="1:4" x14ac:dyDescent="0.2">
      <c r="A14" s="335"/>
      <c r="B14" s="335"/>
      <c r="C14" s="335"/>
      <c r="D14" s="335"/>
    </row>
    <row r="15" spans="1:4" x14ac:dyDescent="0.2">
      <c r="A15" s="335"/>
      <c r="B15" s="335"/>
      <c r="C15" s="335"/>
      <c r="D15" s="335"/>
    </row>
    <row r="16" spans="1:4" x14ac:dyDescent="0.2">
      <c r="A16" s="335"/>
      <c r="B16" s="335"/>
      <c r="C16" s="335"/>
      <c r="D16" s="335"/>
    </row>
    <row r="17" spans="1:4" x14ac:dyDescent="0.2">
      <c r="A17" s="335"/>
      <c r="B17" s="335"/>
      <c r="C17" s="335"/>
      <c r="D17" s="335"/>
    </row>
    <row r="18" spans="1:4" x14ac:dyDescent="0.2">
      <c r="A18" s="335"/>
      <c r="B18" s="335"/>
      <c r="C18" s="335"/>
      <c r="D18" s="335"/>
    </row>
    <row r="19" spans="1:4" x14ac:dyDescent="0.2">
      <c r="A19" s="335"/>
      <c r="B19" s="335"/>
      <c r="C19" s="335"/>
      <c r="D19" s="335"/>
    </row>
    <row r="20" spans="1:4" x14ac:dyDescent="0.2">
      <c r="A20" s="335"/>
      <c r="B20" s="335"/>
      <c r="C20" s="335"/>
      <c r="D20" s="335"/>
    </row>
    <row r="21" spans="1:4" ht="50.25" hidden="1" customHeight="1" x14ac:dyDescent="0.2">
      <c r="A21" s="335"/>
      <c r="B21" s="335"/>
      <c r="C21" s="335"/>
      <c r="D21" s="335"/>
    </row>
    <row r="22" spans="1:4" ht="51" hidden="1" customHeight="1" thickBot="1" x14ac:dyDescent="0.25">
      <c r="A22" s="335"/>
      <c r="B22" s="335"/>
      <c r="C22" s="335"/>
      <c r="D22" s="335"/>
    </row>
    <row r="23" spans="1:4" hidden="1" x14ac:dyDescent="0.2">
      <c r="A23" s="335"/>
      <c r="B23" s="335"/>
      <c r="C23" s="335"/>
      <c r="D23" s="335"/>
    </row>
    <row r="24" spans="1:4" hidden="1" x14ac:dyDescent="0.2">
      <c r="A24" s="335"/>
      <c r="B24" s="335"/>
      <c r="C24" s="335"/>
      <c r="D24" s="335"/>
    </row>
    <row r="25" spans="1:4" hidden="1" x14ac:dyDescent="0.2">
      <c r="A25" s="335"/>
      <c r="B25" s="335"/>
      <c r="C25" s="335"/>
      <c r="D25" s="335"/>
    </row>
    <row r="26" spans="1:4" hidden="1" x14ac:dyDescent="0.2">
      <c r="A26" s="358"/>
      <c r="B26" s="358"/>
      <c r="C26" s="358"/>
      <c r="D26" s="358"/>
    </row>
    <row r="27" spans="1:4" hidden="1" x14ac:dyDescent="0.2">
      <c r="A27" s="358"/>
      <c r="B27" s="358"/>
      <c r="C27" s="358"/>
      <c r="D27" s="358"/>
    </row>
    <row r="28" spans="1:4" hidden="1" x14ac:dyDescent="0.2">
      <c r="A28" s="358"/>
      <c r="B28" s="358"/>
      <c r="C28" s="358"/>
      <c r="D28" s="358"/>
    </row>
    <row r="29" spans="1:4" hidden="1" x14ac:dyDescent="0.2">
      <c r="A29" s="358"/>
      <c r="B29" s="358"/>
      <c r="C29" s="358"/>
      <c r="D29" s="358"/>
    </row>
    <row r="30" spans="1:4" hidden="1" x14ac:dyDescent="0.2"/>
    <row r="31" spans="1:4" hidden="1" x14ac:dyDescent="0.2">
      <c r="A31" s="358"/>
      <c r="B31" s="358"/>
      <c r="C31" s="358"/>
      <c r="D31" s="358"/>
    </row>
    <row r="32" spans="1:4" hidden="1" x14ac:dyDescent="0.2">
      <c r="A32" s="359"/>
      <c r="B32" s="359"/>
      <c r="C32" s="359"/>
      <c r="D32" s="359"/>
    </row>
    <row r="33" spans="1:4" hidden="1" x14ac:dyDescent="0.2">
      <c r="A33" s="358"/>
      <c r="B33" s="358"/>
      <c r="C33" s="358"/>
      <c r="D33" s="358"/>
    </row>
    <row r="34" spans="1:4" hidden="1" x14ac:dyDescent="0.2"/>
    <row r="35" spans="1:4" hidden="1" x14ac:dyDescent="0.2"/>
    <row r="48" spans="1:4" s="358" customFormat="1" x14ac:dyDescent="0.2">
      <c r="A48" s="74"/>
      <c r="B48" s="74"/>
      <c r="C48" s="74"/>
      <c r="D48" s="74"/>
    </row>
  </sheetData>
  <printOptions horizontalCentered="1"/>
  <pageMargins left="0" right="0" top="1.7796875000000001" bottom="0.59055118110236227" header="0.5932291666666667" footer="0"/>
  <pageSetup paperSize="9" scale="85" orientation="portrait" r:id="rId1"/>
  <headerFooter alignWithMargins="0">
    <oddHeader>&amp;L&amp;G&amp;C&amp;"Arial,Negrita"&amp;14
PAU PARA MAYORES DE 45 AÑOS.
POR SEXO
 CONVOCATORIA DE 2021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D37" sqref="D37"/>
    </sheetView>
  </sheetViews>
  <sheetFormatPr baseColWidth="10" defaultRowHeight="12.75" x14ac:dyDescent="0.2"/>
  <cols>
    <col min="5" max="16" width="8" customWidth="1"/>
  </cols>
  <sheetData>
    <row r="1" spans="1:16" ht="12.75" customHeight="1" x14ac:dyDescent="0.2">
      <c r="A1" s="429" t="s">
        <v>22</v>
      </c>
      <c r="B1" s="430"/>
      <c r="C1" s="431"/>
      <c r="D1" s="438" t="s">
        <v>23</v>
      </c>
      <c r="E1" s="429" t="s">
        <v>48</v>
      </c>
      <c r="F1" s="430"/>
      <c r="G1" s="431"/>
      <c r="H1" s="429" t="s">
        <v>49</v>
      </c>
      <c r="I1" s="430"/>
      <c r="J1" s="431"/>
      <c r="K1" s="429" t="s">
        <v>50</v>
      </c>
      <c r="L1" s="430"/>
      <c r="M1" s="431"/>
      <c r="N1" s="429" t="s">
        <v>51</v>
      </c>
      <c r="O1" s="430"/>
      <c r="P1" s="431"/>
    </row>
    <row r="2" spans="1:16" ht="13.5" thickBot="1" x14ac:dyDescent="0.25">
      <c r="A2" s="435"/>
      <c r="B2" s="436"/>
      <c r="C2" s="437"/>
      <c r="D2" s="439"/>
      <c r="E2" s="432"/>
      <c r="F2" s="433"/>
      <c r="G2" s="434"/>
      <c r="H2" s="432"/>
      <c r="I2" s="433"/>
      <c r="J2" s="434"/>
      <c r="K2" s="432"/>
      <c r="L2" s="433"/>
      <c r="M2" s="434"/>
      <c r="N2" s="432"/>
      <c r="O2" s="433"/>
      <c r="P2" s="434"/>
    </row>
    <row r="3" spans="1:16" ht="13.5" thickBot="1" x14ac:dyDescent="0.25">
      <c r="A3" s="432"/>
      <c r="B3" s="433"/>
      <c r="C3" s="434"/>
      <c r="D3" s="440"/>
      <c r="E3" s="4" t="s">
        <v>24</v>
      </c>
      <c r="F3" s="4" t="s">
        <v>25</v>
      </c>
      <c r="G3" s="4" t="s">
        <v>26</v>
      </c>
      <c r="H3" s="4" t="s">
        <v>24</v>
      </c>
      <c r="I3" s="4" t="s">
        <v>25</v>
      </c>
      <c r="J3" s="4" t="s">
        <v>26</v>
      </c>
      <c r="K3" s="4" t="s">
        <v>24</v>
      </c>
      <c r="L3" s="4" t="s">
        <v>25</v>
      </c>
      <c r="M3" s="4" t="s">
        <v>26</v>
      </c>
      <c r="N3" s="4" t="s">
        <v>24</v>
      </c>
      <c r="O3" s="4" t="s">
        <v>25</v>
      </c>
      <c r="P3" s="4" t="s">
        <v>26</v>
      </c>
    </row>
    <row r="4" spans="1:16" ht="12.75" customHeight="1" x14ac:dyDescent="0.2">
      <c r="A4" s="441" t="s">
        <v>27</v>
      </c>
      <c r="B4" s="444" t="s">
        <v>28</v>
      </c>
      <c r="C4" s="5" t="s">
        <v>29</v>
      </c>
      <c r="D4" s="6">
        <v>1709</v>
      </c>
      <c r="E4" s="7">
        <v>1124</v>
      </c>
      <c r="F4" s="8">
        <v>149</v>
      </c>
      <c r="G4" s="9">
        <f t="shared" ref="G4:G39" si="0">E4+F4</f>
        <v>1273</v>
      </c>
      <c r="H4" s="7">
        <v>1106</v>
      </c>
      <c r="I4" s="10">
        <v>138</v>
      </c>
      <c r="J4" s="9">
        <f>H4+I4</f>
        <v>1244</v>
      </c>
      <c r="K4" s="11">
        <f t="shared" ref="K4:M19" si="1">H4/E4</f>
        <v>0.98398576512455516</v>
      </c>
      <c r="L4" s="12">
        <f t="shared" si="1"/>
        <v>0.9261744966442953</v>
      </c>
      <c r="M4" s="13">
        <f t="shared" si="1"/>
        <v>0.97721916732128833</v>
      </c>
      <c r="N4" s="11">
        <f>H4/D4</f>
        <v>0.64716208308952605</v>
      </c>
      <c r="O4" s="12">
        <f>I4/D4</f>
        <v>8.0748976009362206E-2</v>
      </c>
      <c r="P4" s="12">
        <f>J4/D4</f>
        <v>0.7279110590988882</v>
      </c>
    </row>
    <row r="5" spans="1:16" x14ac:dyDescent="0.2">
      <c r="A5" s="442"/>
      <c r="B5" s="445"/>
      <c r="C5" s="14" t="s">
        <v>30</v>
      </c>
      <c r="D5" s="15">
        <v>598</v>
      </c>
      <c r="E5" s="16">
        <v>446</v>
      </c>
      <c r="F5" s="17">
        <v>49</v>
      </c>
      <c r="G5" s="18">
        <f t="shared" si="0"/>
        <v>495</v>
      </c>
      <c r="H5" s="16">
        <v>442</v>
      </c>
      <c r="I5" s="17">
        <v>41</v>
      </c>
      <c r="J5" s="18">
        <f t="shared" ref="J5:J39" si="2">H5+I5</f>
        <v>483</v>
      </c>
      <c r="K5" s="19">
        <f t="shared" si="1"/>
        <v>0.99103139013452912</v>
      </c>
      <c r="L5" s="20">
        <f t="shared" si="1"/>
        <v>0.83673469387755106</v>
      </c>
      <c r="M5" s="21">
        <f t="shared" si="1"/>
        <v>0.97575757575757571</v>
      </c>
      <c r="N5" s="22">
        <f>H5/D5</f>
        <v>0.73913043478260865</v>
      </c>
      <c r="O5" s="20">
        <f t="shared" ref="O5:O39" si="3">I5/D5</f>
        <v>6.8561872909698993E-2</v>
      </c>
      <c r="P5" s="21">
        <f t="shared" ref="P5:P39" si="4">J5/D5</f>
        <v>0.80769230769230771</v>
      </c>
    </row>
    <row r="6" spans="1:16" ht="13.5" thickBot="1" x14ac:dyDescent="0.25">
      <c r="A6" s="443"/>
      <c r="B6" s="446"/>
      <c r="C6" s="23" t="s">
        <v>26</v>
      </c>
      <c r="D6" s="24">
        <f>SUM(D4:D5)</f>
        <v>2307</v>
      </c>
      <c r="E6" s="25">
        <v>1570</v>
      </c>
      <c r="F6" s="26">
        <v>198</v>
      </c>
      <c r="G6" s="27">
        <f t="shared" si="0"/>
        <v>1768</v>
      </c>
      <c r="H6" s="25">
        <v>1548</v>
      </c>
      <c r="I6" s="26">
        <f>SUM(I4:I5)</f>
        <v>179</v>
      </c>
      <c r="J6" s="27">
        <f t="shared" si="2"/>
        <v>1727</v>
      </c>
      <c r="K6" s="28">
        <f t="shared" si="1"/>
        <v>0.98598726114649682</v>
      </c>
      <c r="L6" s="29">
        <f t="shared" si="1"/>
        <v>0.90404040404040409</v>
      </c>
      <c r="M6" s="30">
        <f t="shared" si="1"/>
        <v>0.97680995475113119</v>
      </c>
      <c r="N6" s="28">
        <f>H6/D6</f>
        <v>0.67100130039011707</v>
      </c>
      <c r="O6" s="29">
        <f t="shared" si="3"/>
        <v>7.75899436497616E-2</v>
      </c>
      <c r="P6" s="30">
        <f t="shared" si="4"/>
        <v>0.74859124403987864</v>
      </c>
    </row>
    <row r="7" spans="1:16" ht="12.75" customHeight="1" x14ac:dyDescent="0.2">
      <c r="A7" s="441" t="s">
        <v>31</v>
      </c>
      <c r="B7" s="444" t="s">
        <v>32</v>
      </c>
      <c r="C7" s="5" t="s">
        <v>29</v>
      </c>
      <c r="D7" s="6">
        <v>2279</v>
      </c>
      <c r="E7" s="7">
        <v>1235</v>
      </c>
      <c r="F7" s="10">
        <v>221</v>
      </c>
      <c r="G7" s="9">
        <f t="shared" si="0"/>
        <v>1456</v>
      </c>
      <c r="H7" s="7">
        <v>1211</v>
      </c>
      <c r="I7" s="10">
        <v>197</v>
      </c>
      <c r="J7" s="9">
        <f t="shared" si="2"/>
        <v>1408</v>
      </c>
      <c r="K7" s="11">
        <f t="shared" si="1"/>
        <v>0.98056680161943321</v>
      </c>
      <c r="L7" s="12">
        <f t="shared" si="1"/>
        <v>0.89140271493212675</v>
      </c>
      <c r="M7" s="13">
        <f t="shared" si="1"/>
        <v>0.96703296703296704</v>
      </c>
      <c r="N7" s="11">
        <f t="shared" ref="N7:N39" si="5">H7/D7</f>
        <v>0.53137340939008337</v>
      </c>
      <c r="O7" s="12">
        <f t="shared" si="3"/>
        <v>8.644142167617376E-2</v>
      </c>
      <c r="P7" s="13">
        <f t="shared" si="4"/>
        <v>0.61781483106625712</v>
      </c>
    </row>
    <row r="8" spans="1:16" x14ac:dyDescent="0.2">
      <c r="A8" s="442"/>
      <c r="B8" s="445"/>
      <c r="C8" s="14" t="s">
        <v>30</v>
      </c>
      <c r="D8" s="15">
        <v>717</v>
      </c>
      <c r="E8" s="16">
        <v>614</v>
      </c>
      <c r="F8" s="17">
        <v>71</v>
      </c>
      <c r="G8" s="18">
        <f t="shared" si="0"/>
        <v>685</v>
      </c>
      <c r="H8" s="16">
        <v>603</v>
      </c>
      <c r="I8" s="17">
        <v>64</v>
      </c>
      <c r="J8" s="18">
        <f t="shared" si="2"/>
        <v>667</v>
      </c>
      <c r="K8" s="19">
        <f t="shared" si="1"/>
        <v>0.98208469055374592</v>
      </c>
      <c r="L8" s="20">
        <f t="shared" si="1"/>
        <v>0.90140845070422537</v>
      </c>
      <c r="M8" s="21">
        <f t="shared" si="1"/>
        <v>0.97372262773722629</v>
      </c>
      <c r="N8" s="19">
        <f t="shared" si="5"/>
        <v>0.84100418410041844</v>
      </c>
      <c r="O8" s="20">
        <f t="shared" si="3"/>
        <v>8.926080892608089E-2</v>
      </c>
      <c r="P8" s="21">
        <f t="shared" si="4"/>
        <v>0.93026499302649934</v>
      </c>
    </row>
    <row r="9" spans="1:16" ht="13.5" thickBot="1" x14ac:dyDescent="0.25">
      <c r="A9" s="443"/>
      <c r="B9" s="446"/>
      <c r="C9" s="23" t="s">
        <v>26</v>
      </c>
      <c r="D9" s="24">
        <f>SUM(D7:D8)</f>
        <v>2996</v>
      </c>
      <c r="E9" s="25">
        <v>1849</v>
      </c>
      <c r="F9" s="26">
        <v>292</v>
      </c>
      <c r="G9" s="27">
        <f t="shared" si="0"/>
        <v>2141</v>
      </c>
      <c r="H9" s="25">
        <v>1814</v>
      </c>
      <c r="I9" s="26">
        <f>SUM(I7:I8)</f>
        <v>261</v>
      </c>
      <c r="J9" s="27">
        <f t="shared" si="2"/>
        <v>2075</v>
      </c>
      <c r="K9" s="28">
        <f t="shared" si="1"/>
        <v>0.98107084910762576</v>
      </c>
      <c r="L9" s="29">
        <f t="shared" si="1"/>
        <v>0.89383561643835618</v>
      </c>
      <c r="M9" s="30">
        <f t="shared" si="1"/>
        <v>0.96917328351237741</v>
      </c>
      <c r="N9" s="28">
        <f t="shared" si="5"/>
        <v>0.60547396528704944</v>
      </c>
      <c r="O9" s="29">
        <f t="shared" si="3"/>
        <v>8.7116154873164223E-2</v>
      </c>
      <c r="P9" s="30">
        <f t="shared" si="4"/>
        <v>0.6925901201602136</v>
      </c>
    </row>
    <row r="10" spans="1:16" ht="12.75" customHeight="1" x14ac:dyDescent="0.2">
      <c r="A10" s="441" t="s">
        <v>33</v>
      </c>
      <c r="B10" s="447" t="s">
        <v>34</v>
      </c>
      <c r="C10" s="5" t="s">
        <v>29</v>
      </c>
      <c r="D10" s="6">
        <v>739</v>
      </c>
      <c r="E10" s="7">
        <v>398</v>
      </c>
      <c r="F10" s="10">
        <v>85</v>
      </c>
      <c r="G10" s="9">
        <f t="shared" si="0"/>
        <v>483</v>
      </c>
      <c r="H10" s="7">
        <v>392</v>
      </c>
      <c r="I10" s="10">
        <v>69</v>
      </c>
      <c r="J10" s="9">
        <f t="shared" si="2"/>
        <v>461</v>
      </c>
      <c r="K10" s="11">
        <f t="shared" si="1"/>
        <v>0.98492462311557794</v>
      </c>
      <c r="L10" s="12">
        <f t="shared" si="1"/>
        <v>0.81176470588235294</v>
      </c>
      <c r="M10" s="13">
        <f t="shared" si="1"/>
        <v>0.95445134575569357</v>
      </c>
      <c r="N10" s="11">
        <f t="shared" si="5"/>
        <v>0.53044654939106906</v>
      </c>
      <c r="O10" s="12">
        <f t="shared" si="3"/>
        <v>9.336941813261164E-2</v>
      </c>
      <c r="P10" s="13">
        <f t="shared" si="4"/>
        <v>0.62381596752368063</v>
      </c>
    </row>
    <row r="11" spans="1:16" x14ac:dyDescent="0.2">
      <c r="A11" s="442"/>
      <c r="B11" s="448"/>
      <c r="C11" s="14" t="s">
        <v>30</v>
      </c>
      <c r="D11" s="15">
        <v>234</v>
      </c>
      <c r="E11" s="16">
        <v>158</v>
      </c>
      <c r="F11" s="17">
        <v>29</v>
      </c>
      <c r="G11" s="18">
        <f t="shared" si="0"/>
        <v>187</v>
      </c>
      <c r="H11" s="16">
        <v>157</v>
      </c>
      <c r="I11" s="17">
        <v>27</v>
      </c>
      <c r="J11" s="18">
        <f t="shared" si="2"/>
        <v>184</v>
      </c>
      <c r="K11" s="19">
        <f t="shared" si="1"/>
        <v>0.99367088607594933</v>
      </c>
      <c r="L11" s="20">
        <f t="shared" si="1"/>
        <v>0.93103448275862066</v>
      </c>
      <c r="M11" s="21">
        <f t="shared" si="1"/>
        <v>0.98395721925133695</v>
      </c>
      <c r="N11" s="19">
        <f t="shared" si="5"/>
        <v>0.67094017094017089</v>
      </c>
      <c r="O11" s="20">
        <f t="shared" si="3"/>
        <v>0.11538461538461539</v>
      </c>
      <c r="P11" s="21">
        <f t="shared" si="4"/>
        <v>0.78632478632478631</v>
      </c>
    </row>
    <row r="12" spans="1:16" ht="13.5" thickBot="1" x14ac:dyDescent="0.25">
      <c r="A12" s="442"/>
      <c r="B12" s="449"/>
      <c r="C12" s="23" t="s">
        <v>26</v>
      </c>
      <c r="D12" s="31">
        <f>SUM(D10:D11)</f>
        <v>973</v>
      </c>
      <c r="E12" s="25">
        <v>556</v>
      </c>
      <c r="F12" s="26">
        <v>114</v>
      </c>
      <c r="G12" s="27">
        <f t="shared" si="0"/>
        <v>670</v>
      </c>
      <c r="H12" s="25">
        <v>549</v>
      </c>
      <c r="I12" s="26">
        <f>SUM(I10:I11)</f>
        <v>96</v>
      </c>
      <c r="J12" s="27">
        <f t="shared" si="2"/>
        <v>645</v>
      </c>
      <c r="K12" s="28">
        <f t="shared" si="1"/>
        <v>0.98741007194244601</v>
      </c>
      <c r="L12" s="29">
        <f t="shared" si="1"/>
        <v>0.84210526315789469</v>
      </c>
      <c r="M12" s="30">
        <f t="shared" si="1"/>
        <v>0.96268656716417911</v>
      </c>
      <c r="N12" s="28">
        <f t="shared" si="5"/>
        <v>0.56423432682425489</v>
      </c>
      <c r="O12" s="29">
        <f t="shared" si="3"/>
        <v>9.8663926002055494E-2</v>
      </c>
      <c r="P12" s="30">
        <f t="shared" si="4"/>
        <v>0.66289825282631043</v>
      </c>
    </row>
    <row r="13" spans="1:16" x14ac:dyDescent="0.2">
      <c r="A13" s="442"/>
      <c r="B13" s="444" t="s">
        <v>35</v>
      </c>
      <c r="C13" s="5" t="s">
        <v>29</v>
      </c>
      <c r="D13" s="6">
        <v>1644</v>
      </c>
      <c r="E13" s="7">
        <v>1002</v>
      </c>
      <c r="F13" s="10">
        <v>194</v>
      </c>
      <c r="G13" s="9">
        <f t="shared" si="0"/>
        <v>1196</v>
      </c>
      <c r="H13" s="7">
        <v>991</v>
      </c>
      <c r="I13" s="10">
        <v>175</v>
      </c>
      <c r="J13" s="9">
        <f t="shared" si="2"/>
        <v>1166</v>
      </c>
      <c r="K13" s="11">
        <f t="shared" si="1"/>
        <v>0.98902195608782439</v>
      </c>
      <c r="L13" s="12">
        <f t="shared" si="1"/>
        <v>0.90206185567010311</v>
      </c>
      <c r="M13" s="13">
        <f t="shared" si="1"/>
        <v>0.97491638795986624</v>
      </c>
      <c r="N13" s="11">
        <f t="shared" si="5"/>
        <v>0.60279805352798055</v>
      </c>
      <c r="O13" s="12">
        <f t="shared" si="3"/>
        <v>0.10644768856447688</v>
      </c>
      <c r="P13" s="13">
        <f t="shared" si="4"/>
        <v>0.70924574209245739</v>
      </c>
    </row>
    <row r="14" spans="1:16" x14ac:dyDescent="0.2">
      <c r="A14" s="442"/>
      <c r="B14" s="445"/>
      <c r="C14" s="14" t="s">
        <v>30</v>
      </c>
      <c r="D14" s="15">
        <v>585</v>
      </c>
      <c r="E14" s="16">
        <v>467</v>
      </c>
      <c r="F14" s="17">
        <v>46</v>
      </c>
      <c r="G14" s="18">
        <f t="shared" si="0"/>
        <v>513</v>
      </c>
      <c r="H14" s="16">
        <v>462</v>
      </c>
      <c r="I14" s="17">
        <v>39</v>
      </c>
      <c r="J14" s="18">
        <f t="shared" si="2"/>
        <v>501</v>
      </c>
      <c r="K14" s="19">
        <f t="shared" si="1"/>
        <v>0.98929336188436834</v>
      </c>
      <c r="L14" s="20">
        <f t="shared" si="1"/>
        <v>0.84782608695652173</v>
      </c>
      <c r="M14" s="21">
        <f t="shared" si="1"/>
        <v>0.97660818713450293</v>
      </c>
      <c r="N14" s="19">
        <f t="shared" si="5"/>
        <v>0.78974358974358971</v>
      </c>
      <c r="O14" s="20">
        <f t="shared" si="3"/>
        <v>6.6666666666666666E-2</v>
      </c>
      <c r="P14" s="21">
        <f t="shared" si="4"/>
        <v>0.85641025641025637</v>
      </c>
    </row>
    <row r="15" spans="1:16" ht="13.5" thickBot="1" x14ac:dyDescent="0.25">
      <c r="A15" s="442"/>
      <c r="B15" s="446"/>
      <c r="C15" s="23" t="s">
        <v>26</v>
      </c>
      <c r="D15" s="31">
        <f>SUM(D13:D14)</f>
        <v>2229</v>
      </c>
      <c r="E15" s="25">
        <v>1469</v>
      </c>
      <c r="F15" s="26">
        <v>240</v>
      </c>
      <c r="G15" s="27">
        <f t="shared" si="0"/>
        <v>1709</v>
      </c>
      <c r="H15" s="25">
        <v>1453</v>
      </c>
      <c r="I15" s="26">
        <f>SUM(I13:I14)</f>
        <v>214</v>
      </c>
      <c r="J15" s="27">
        <f t="shared" si="2"/>
        <v>1667</v>
      </c>
      <c r="K15" s="28">
        <f t="shared" si="1"/>
        <v>0.98910823689584748</v>
      </c>
      <c r="L15" s="29">
        <f t="shared" si="1"/>
        <v>0.89166666666666672</v>
      </c>
      <c r="M15" s="30">
        <f t="shared" si="1"/>
        <v>0.97542422469280277</v>
      </c>
      <c r="N15" s="28">
        <f t="shared" si="5"/>
        <v>0.65186182144459404</v>
      </c>
      <c r="O15" s="29">
        <f t="shared" si="3"/>
        <v>9.6007178106774338E-2</v>
      </c>
      <c r="P15" s="30">
        <f t="shared" si="4"/>
        <v>0.74786899955136832</v>
      </c>
    </row>
    <row r="16" spans="1:16" x14ac:dyDescent="0.2">
      <c r="A16" s="442"/>
      <c r="B16" s="444" t="s">
        <v>36</v>
      </c>
      <c r="C16" s="5" t="s">
        <v>29</v>
      </c>
      <c r="D16" s="6">
        <v>922</v>
      </c>
      <c r="E16" s="7">
        <v>598</v>
      </c>
      <c r="F16" s="10">
        <v>81</v>
      </c>
      <c r="G16" s="9">
        <f t="shared" si="0"/>
        <v>679</v>
      </c>
      <c r="H16" s="7">
        <v>584</v>
      </c>
      <c r="I16" s="10">
        <v>69</v>
      </c>
      <c r="J16" s="9">
        <f t="shared" si="2"/>
        <v>653</v>
      </c>
      <c r="K16" s="11">
        <f t="shared" si="1"/>
        <v>0.97658862876254182</v>
      </c>
      <c r="L16" s="12">
        <f t="shared" si="1"/>
        <v>0.85185185185185186</v>
      </c>
      <c r="M16" s="13">
        <f t="shared" si="1"/>
        <v>0.96170839469808544</v>
      </c>
      <c r="N16" s="11">
        <f t="shared" si="5"/>
        <v>0.63340563991323207</v>
      </c>
      <c r="O16" s="12">
        <f t="shared" si="3"/>
        <v>7.4837310195227769E-2</v>
      </c>
      <c r="P16" s="13">
        <f t="shared" si="4"/>
        <v>0.70824295010845983</v>
      </c>
    </row>
    <row r="17" spans="1:16" x14ac:dyDescent="0.2">
      <c r="A17" s="442"/>
      <c r="B17" s="445"/>
      <c r="C17" s="14" t="s">
        <v>30</v>
      </c>
      <c r="D17" s="15">
        <v>115</v>
      </c>
      <c r="E17" s="16">
        <v>98</v>
      </c>
      <c r="F17" s="17">
        <v>12</v>
      </c>
      <c r="G17" s="18">
        <f t="shared" si="0"/>
        <v>110</v>
      </c>
      <c r="H17" s="16">
        <v>96</v>
      </c>
      <c r="I17" s="17">
        <v>11</v>
      </c>
      <c r="J17" s="18">
        <f t="shared" si="2"/>
        <v>107</v>
      </c>
      <c r="K17" s="19">
        <f t="shared" si="1"/>
        <v>0.97959183673469385</v>
      </c>
      <c r="L17" s="20">
        <f t="shared" si="1"/>
        <v>0.91666666666666663</v>
      </c>
      <c r="M17" s="21">
        <f t="shared" si="1"/>
        <v>0.97272727272727277</v>
      </c>
      <c r="N17" s="19">
        <f t="shared" si="5"/>
        <v>0.83478260869565213</v>
      </c>
      <c r="O17" s="20">
        <f t="shared" si="3"/>
        <v>9.5652173913043481E-2</v>
      </c>
      <c r="P17" s="21">
        <f t="shared" si="4"/>
        <v>0.93043478260869561</v>
      </c>
    </row>
    <row r="18" spans="1:16" ht="13.5" thickBot="1" x14ac:dyDescent="0.25">
      <c r="A18" s="443"/>
      <c r="B18" s="446"/>
      <c r="C18" s="23" t="s">
        <v>26</v>
      </c>
      <c r="D18" s="31">
        <f>SUM(D16:D17)</f>
        <v>1037</v>
      </c>
      <c r="E18" s="25">
        <v>696</v>
      </c>
      <c r="F18" s="26">
        <v>93</v>
      </c>
      <c r="G18" s="27">
        <f t="shared" si="0"/>
        <v>789</v>
      </c>
      <c r="H18" s="25">
        <v>680</v>
      </c>
      <c r="I18" s="26">
        <f>SUM(I16:I17)</f>
        <v>80</v>
      </c>
      <c r="J18" s="27">
        <f t="shared" si="2"/>
        <v>760</v>
      </c>
      <c r="K18" s="28">
        <f t="shared" si="1"/>
        <v>0.97701149425287359</v>
      </c>
      <c r="L18" s="29">
        <f t="shared" si="1"/>
        <v>0.86021505376344087</v>
      </c>
      <c r="M18" s="30">
        <f t="shared" si="1"/>
        <v>0.96324461343472745</v>
      </c>
      <c r="N18" s="28">
        <f t="shared" si="5"/>
        <v>0.65573770491803274</v>
      </c>
      <c r="O18" s="29">
        <f t="shared" si="3"/>
        <v>7.7145612343297976E-2</v>
      </c>
      <c r="P18" s="30">
        <f t="shared" si="4"/>
        <v>0.73288331726133071</v>
      </c>
    </row>
    <row r="19" spans="1:16" ht="12.75" customHeight="1" x14ac:dyDescent="0.2">
      <c r="A19" s="429" t="s">
        <v>37</v>
      </c>
      <c r="B19" s="431"/>
      <c r="C19" s="32" t="s">
        <v>29</v>
      </c>
      <c r="D19" s="33">
        <f>D10+D13+D16</f>
        <v>3305</v>
      </c>
      <c r="E19" s="7">
        <v>1998</v>
      </c>
      <c r="F19" s="34">
        <v>360</v>
      </c>
      <c r="G19" s="9">
        <f t="shared" si="0"/>
        <v>2358</v>
      </c>
      <c r="H19" s="7">
        <v>1967</v>
      </c>
      <c r="I19" s="10">
        <v>313</v>
      </c>
      <c r="J19" s="9">
        <f t="shared" si="2"/>
        <v>2280</v>
      </c>
      <c r="K19" s="11">
        <f t="shared" si="1"/>
        <v>0.98448448448448445</v>
      </c>
      <c r="L19" s="12">
        <f t="shared" si="1"/>
        <v>0.86944444444444446</v>
      </c>
      <c r="M19" s="13">
        <f t="shared" si="1"/>
        <v>0.9669211195928753</v>
      </c>
      <c r="N19" s="11">
        <f t="shared" si="5"/>
        <v>0.59515885022692894</v>
      </c>
      <c r="O19" s="12">
        <f t="shared" si="3"/>
        <v>9.4704992435703475E-2</v>
      </c>
      <c r="P19" s="13">
        <f t="shared" si="4"/>
        <v>0.68986384266263234</v>
      </c>
    </row>
    <row r="20" spans="1:16" x14ac:dyDescent="0.2">
      <c r="A20" s="450"/>
      <c r="B20" s="451"/>
      <c r="C20" s="35" t="s">
        <v>30</v>
      </c>
      <c r="D20" s="36">
        <f>D11+D14+D17</f>
        <v>934</v>
      </c>
      <c r="E20" s="16">
        <v>723</v>
      </c>
      <c r="F20" s="37">
        <v>87</v>
      </c>
      <c r="G20" s="18">
        <f t="shared" si="0"/>
        <v>810</v>
      </c>
      <c r="H20" s="16">
        <v>715</v>
      </c>
      <c r="I20" s="17">
        <v>77</v>
      </c>
      <c r="J20" s="18">
        <f t="shared" si="2"/>
        <v>792</v>
      </c>
      <c r="K20" s="19">
        <f t="shared" ref="K20:M39" si="6">H20/E20</f>
        <v>0.98893499308437072</v>
      </c>
      <c r="L20" s="20">
        <f t="shared" si="6"/>
        <v>0.88505747126436785</v>
      </c>
      <c r="M20" s="21">
        <f t="shared" si="6"/>
        <v>0.97777777777777775</v>
      </c>
      <c r="N20" s="19">
        <f t="shared" si="5"/>
        <v>0.76552462526766596</v>
      </c>
      <c r="O20" s="20">
        <f t="shared" si="3"/>
        <v>8.2441113490364024E-2</v>
      </c>
      <c r="P20" s="21">
        <f t="shared" si="4"/>
        <v>0.84796573875802994</v>
      </c>
    </row>
    <row r="21" spans="1:16" ht="13.5" thickBot="1" x14ac:dyDescent="0.25">
      <c r="A21" s="452"/>
      <c r="B21" s="453"/>
      <c r="C21" s="23" t="s">
        <v>26</v>
      </c>
      <c r="D21" s="31">
        <f>SUM(D19:D20)</f>
        <v>4239</v>
      </c>
      <c r="E21" s="25">
        <v>2721</v>
      </c>
      <c r="F21" s="26">
        <v>447</v>
      </c>
      <c r="G21" s="27">
        <f t="shared" si="0"/>
        <v>3168</v>
      </c>
      <c r="H21" s="25">
        <v>2682</v>
      </c>
      <c r="I21" s="38">
        <f>I12+I15+I18</f>
        <v>390</v>
      </c>
      <c r="J21" s="27">
        <f t="shared" si="2"/>
        <v>3072</v>
      </c>
      <c r="K21" s="28">
        <f t="shared" si="6"/>
        <v>0.98566703417861079</v>
      </c>
      <c r="L21" s="29">
        <f t="shared" si="6"/>
        <v>0.87248322147651003</v>
      </c>
      <c r="M21" s="30">
        <f t="shared" si="6"/>
        <v>0.96969696969696972</v>
      </c>
      <c r="N21" s="28">
        <f t="shared" si="5"/>
        <v>0.63269639065817407</v>
      </c>
      <c r="O21" s="29">
        <f t="shared" si="3"/>
        <v>9.2002830856334039E-2</v>
      </c>
      <c r="P21" s="30">
        <f t="shared" si="4"/>
        <v>0.72469922151450816</v>
      </c>
    </row>
    <row r="22" spans="1:16" ht="12.75" customHeight="1" x14ac:dyDescent="0.2">
      <c r="A22" s="441" t="s">
        <v>38</v>
      </c>
      <c r="B22" s="444" t="s">
        <v>39</v>
      </c>
      <c r="C22" s="5" t="s">
        <v>29</v>
      </c>
      <c r="D22" s="6">
        <v>709</v>
      </c>
      <c r="E22" s="7">
        <v>422</v>
      </c>
      <c r="F22" s="10">
        <v>84</v>
      </c>
      <c r="G22" s="9">
        <f t="shared" si="0"/>
        <v>506</v>
      </c>
      <c r="H22" s="7">
        <v>418</v>
      </c>
      <c r="I22" s="10">
        <v>76</v>
      </c>
      <c r="J22" s="9">
        <f t="shared" si="2"/>
        <v>494</v>
      </c>
      <c r="K22" s="11">
        <f t="shared" si="6"/>
        <v>0.99052132701421802</v>
      </c>
      <c r="L22" s="12">
        <f t="shared" si="6"/>
        <v>0.90476190476190477</v>
      </c>
      <c r="M22" s="13">
        <f t="shared" si="6"/>
        <v>0.97628458498023718</v>
      </c>
      <c r="N22" s="11">
        <f t="shared" si="5"/>
        <v>0.58956276445698164</v>
      </c>
      <c r="O22" s="12">
        <f t="shared" si="3"/>
        <v>0.10719322990126939</v>
      </c>
      <c r="P22" s="13">
        <f t="shared" si="4"/>
        <v>0.69675599435825109</v>
      </c>
    </row>
    <row r="23" spans="1:16" x14ac:dyDescent="0.2">
      <c r="A23" s="442"/>
      <c r="B23" s="445"/>
      <c r="C23" s="14" t="s">
        <v>30</v>
      </c>
      <c r="D23" s="15">
        <v>214</v>
      </c>
      <c r="E23" s="16">
        <v>183</v>
      </c>
      <c r="F23" s="17">
        <v>15</v>
      </c>
      <c r="G23" s="18">
        <f t="shared" si="0"/>
        <v>198</v>
      </c>
      <c r="H23" s="16">
        <v>183</v>
      </c>
      <c r="I23" s="17">
        <v>14</v>
      </c>
      <c r="J23" s="18">
        <f t="shared" si="2"/>
        <v>197</v>
      </c>
      <c r="K23" s="19">
        <f t="shared" si="6"/>
        <v>1</v>
      </c>
      <c r="L23" s="20">
        <f t="shared" si="6"/>
        <v>0.93333333333333335</v>
      </c>
      <c r="M23" s="21">
        <f t="shared" si="6"/>
        <v>0.99494949494949492</v>
      </c>
      <c r="N23" s="19">
        <f t="shared" si="5"/>
        <v>0.85514018691588789</v>
      </c>
      <c r="O23" s="20">
        <f t="shared" si="3"/>
        <v>6.5420560747663545E-2</v>
      </c>
      <c r="P23" s="21">
        <f t="shared" si="4"/>
        <v>0.92056074766355145</v>
      </c>
    </row>
    <row r="24" spans="1:16" ht="13.5" thickBot="1" x14ac:dyDescent="0.25">
      <c r="A24" s="442"/>
      <c r="B24" s="446"/>
      <c r="C24" s="23" t="s">
        <v>26</v>
      </c>
      <c r="D24" s="31">
        <f>SUM(D22:D23)</f>
        <v>923</v>
      </c>
      <c r="E24" s="25">
        <v>605</v>
      </c>
      <c r="F24" s="26">
        <v>99</v>
      </c>
      <c r="G24" s="27">
        <f t="shared" si="0"/>
        <v>704</v>
      </c>
      <c r="H24" s="25">
        <v>601</v>
      </c>
      <c r="I24" s="38">
        <f>SUM(I22:I23)</f>
        <v>90</v>
      </c>
      <c r="J24" s="27">
        <f t="shared" si="2"/>
        <v>691</v>
      </c>
      <c r="K24" s="28">
        <f t="shared" si="6"/>
        <v>0.99338842975206609</v>
      </c>
      <c r="L24" s="29">
        <f t="shared" si="6"/>
        <v>0.90909090909090906</v>
      </c>
      <c r="M24" s="30">
        <f t="shared" si="6"/>
        <v>0.98153409090909094</v>
      </c>
      <c r="N24" s="28">
        <f t="shared" si="5"/>
        <v>0.65113759479956668</v>
      </c>
      <c r="O24" s="29">
        <f t="shared" si="3"/>
        <v>9.7508125677139762E-2</v>
      </c>
      <c r="P24" s="30">
        <f t="shared" si="4"/>
        <v>0.74864572047670641</v>
      </c>
    </row>
    <row r="25" spans="1:16" x14ac:dyDescent="0.2">
      <c r="A25" s="442"/>
      <c r="B25" s="444" t="s">
        <v>40</v>
      </c>
      <c r="C25" s="5" t="s">
        <v>29</v>
      </c>
      <c r="D25" s="6">
        <v>861</v>
      </c>
      <c r="E25" s="7">
        <v>556</v>
      </c>
      <c r="F25" s="10">
        <v>91</v>
      </c>
      <c r="G25" s="39">
        <f t="shared" si="0"/>
        <v>647</v>
      </c>
      <c r="H25" s="7">
        <v>549</v>
      </c>
      <c r="I25" s="10">
        <v>85</v>
      </c>
      <c r="J25" s="9">
        <f t="shared" si="2"/>
        <v>634</v>
      </c>
      <c r="K25" s="11">
        <f t="shared" si="6"/>
        <v>0.98741007194244601</v>
      </c>
      <c r="L25" s="12">
        <f t="shared" si="6"/>
        <v>0.93406593406593408</v>
      </c>
      <c r="M25" s="13">
        <f t="shared" si="6"/>
        <v>0.97990726429675423</v>
      </c>
      <c r="N25" s="11">
        <f t="shared" si="5"/>
        <v>0.6376306620209059</v>
      </c>
      <c r="O25" s="12">
        <f t="shared" si="3"/>
        <v>9.8722415795586521E-2</v>
      </c>
      <c r="P25" s="13">
        <f t="shared" si="4"/>
        <v>0.7363530778164924</v>
      </c>
    </row>
    <row r="26" spans="1:16" x14ac:dyDescent="0.2">
      <c r="A26" s="442"/>
      <c r="B26" s="445"/>
      <c r="C26" s="14" t="s">
        <v>30</v>
      </c>
      <c r="D26" s="15">
        <v>161</v>
      </c>
      <c r="E26" s="16">
        <v>145</v>
      </c>
      <c r="F26" s="17">
        <v>14</v>
      </c>
      <c r="G26" s="40">
        <f t="shared" si="0"/>
        <v>159</v>
      </c>
      <c r="H26" s="16">
        <v>144</v>
      </c>
      <c r="I26" s="17">
        <v>10</v>
      </c>
      <c r="J26" s="18">
        <f t="shared" si="2"/>
        <v>154</v>
      </c>
      <c r="K26" s="19">
        <f t="shared" si="6"/>
        <v>0.99310344827586206</v>
      </c>
      <c r="L26" s="20">
        <f t="shared" si="6"/>
        <v>0.7142857142857143</v>
      </c>
      <c r="M26" s="21">
        <f t="shared" si="6"/>
        <v>0.96855345911949686</v>
      </c>
      <c r="N26" s="19">
        <f t="shared" si="5"/>
        <v>0.89440993788819878</v>
      </c>
      <c r="O26" s="20">
        <f t="shared" si="3"/>
        <v>6.2111801242236024E-2</v>
      </c>
      <c r="P26" s="21">
        <f t="shared" si="4"/>
        <v>0.95652173913043481</v>
      </c>
    </row>
    <row r="27" spans="1:16" ht="13.5" thickBot="1" x14ac:dyDescent="0.25">
      <c r="A27" s="442"/>
      <c r="B27" s="446"/>
      <c r="C27" s="23" t="s">
        <v>26</v>
      </c>
      <c r="D27" s="31">
        <f>SUM(D25:D26)</f>
        <v>1022</v>
      </c>
      <c r="E27" s="25">
        <v>701</v>
      </c>
      <c r="F27" s="26">
        <v>105</v>
      </c>
      <c r="G27" s="27">
        <f t="shared" si="0"/>
        <v>806</v>
      </c>
      <c r="H27" s="25">
        <v>693</v>
      </c>
      <c r="I27" s="26">
        <f>SUM(I25:I26)</f>
        <v>95</v>
      </c>
      <c r="J27" s="27">
        <f t="shared" si="2"/>
        <v>788</v>
      </c>
      <c r="K27" s="28">
        <f t="shared" si="6"/>
        <v>0.98858773181169757</v>
      </c>
      <c r="L27" s="29">
        <f t="shared" si="6"/>
        <v>0.90476190476190477</v>
      </c>
      <c r="M27" s="30">
        <f t="shared" si="6"/>
        <v>0.97766749379652607</v>
      </c>
      <c r="N27" s="28">
        <f t="shared" si="5"/>
        <v>0.67808219178082196</v>
      </c>
      <c r="O27" s="29">
        <f t="shared" si="3"/>
        <v>9.2954990215264183E-2</v>
      </c>
      <c r="P27" s="30">
        <f t="shared" si="4"/>
        <v>0.77103718199608606</v>
      </c>
    </row>
    <row r="28" spans="1:16" x14ac:dyDescent="0.2">
      <c r="A28" s="442"/>
      <c r="B28" s="444" t="s">
        <v>41</v>
      </c>
      <c r="C28" s="5" t="s">
        <v>29</v>
      </c>
      <c r="D28" s="6">
        <v>570</v>
      </c>
      <c r="E28" s="7">
        <v>419</v>
      </c>
      <c r="F28" s="10">
        <v>46</v>
      </c>
      <c r="G28" s="9">
        <f t="shared" si="0"/>
        <v>465</v>
      </c>
      <c r="H28" s="7">
        <v>414</v>
      </c>
      <c r="I28" s="10">
        <v>41</v>
      </c>
      <c r="J28" s="9">
        <f t="shared" si="2"/>
        <v>455</v>
      </c>
      <c r="K28" s="11">
        <f t="shared" si="6"/>
        <v>0.9880668257756563</v>
      </c>
      <c r="L28" s="12">
        <f t="shared" si="6"/>
        <v>0.89130434782608692</v>
      </c>
      <c r="M28" s="13">
        <f t="shared" si="6"/>
        <v>0.978494623655914</v>
      </c>
      <c r="N28" s="11">
        <f t="shared" si="5"/>
        <v>0.72631578947368425</v>
      </c>
      <c r="O28" s="12">
        <f t="shared" si="3"/>
        <v>7.192982456140351E-2</v>
      </c>
      <c r="P28" s="13">
        <f t="shared" si="4"/>
        <v>0.79824561403508776</v>
      </c>
    </row>
    <row r="29" spans="1:16" x14ac:dyDescent="0.2">
      <c r="A29" s="442"/>
      <c r="B29" s="445"/>
      <c r="C29" s="14" t="s">
        <v>30</v>
      </c>
      <c r="D29" s="15">
        <v>26</v>
      </c>
      <c r="E29" s="16">
        <v>22</v>
      </c>
      <c r="F29" s="17">
        <v>4</v>
      </c>
      <c r="G29" s="18">
        <f t="shared" si="0"/>
        <v>26</v>
      </c>
      <c r="H29" s="16">
        <v>21</v>
      </c>
      <c r="I29" s="17">
        <v>3</v>
      </c>
      <c r="J29" s="18">
        <f t="shared" si="2"/>
        <v>24</v>
      </c>
      <c r="K29" s="19">
        <f t="shared" si="6"/>
        <v>0.95454545454545459</v>
      </c>
      <c r="L29" s="20">
        <f t="shared" si="6"/>
        <v>0.75</v>
      </c>
      <c r="M29" s="21">
        <f t="shared" si="6"/>
        <v>0.92307692307692313</v>
      </c>
      <c r="N29" s="19">
        <f t="shared" si="5"/>
        <v>0.80769230769230771</v>
      </c>
      <c r="O29" s="20">
        <f t="shared" si="3"/>
        <v>0.11538461538461539</v>
      </c>
      <c r="P29" s="21">
        <f t="shared" si="4"/>
        <v>0.92307692307692313</v>
      </c>
    </row>
    <row r="30" spans="1:16" ht="13.5" thickBot="1" x14ac:dyDescent="0.25">
      <c r="A30" s="442"/>
      <c r="B30" s="446"/>
      <c r="C30" s="23" t="s">
        <v>26</v>
      </c>
      <c r="D30" s="31">
        <f>SUM(D28:D29)</f>
        <v>596</v>
      </c>
      <c r="E30" s="25">
        <v>441</v>
      </c>
      <c r="F30" s="26">
        <v>50</v>
      </c>
      <c r="G30" s="27">
        <f t="shared" si="0"/>
        <v>491</v>
      </c>
      <c r="H30" s="25">
        <v>435</v>
      </c>
      <c r="I30" s="38">
        <f>SUM(I28:I29)</f>
        <v>44</v>
      </c>
      <c r="J30" s="27">
        <f t="shared" si="2"/>
        <v>479</v>
      </c>
      <c r="K30" s="28">
        <f t="shared" si="6"/>
        <v>0.98639455782312924</v>
      </c>
      <c r="L30" s="29">
        <f t="shared" si="6"/>
        <v>0.88</v>
      </c>
      <c r="M30" s="30">
        <f t="shared" si="6"/>
        <v>0.97556008146639506</v>
      </c>
      <c r="N30" s="28">
        <f t="shared" si="5"/>
        <v>0.72986577181208057</v>
      </c>
      <c r="O30" s="29">
        <f t="shared" si="3"/>
        <v>7.3825503355704702E-2</v>
      </c>
      <c r="P30" s="30">
        <f t="shared" si="4"/>
        <v>0.80369127516778527</v>
      </c>
    </row>
    <row r="31" spans="1:16" x14ac:dyDescent="0.2">
      <c r="A31" s="442"/>
      <c r="B31" s="444" t="s">
        <v>42</v>
      </c>
      <c r="C31" s="5" t="s">
        <v>29</v>
      </c>
      <c r="D31" s="6">
        <v>2631</v>
      </c>
      <c r="E31" s="7">
        <v>1442</v>
      </c>
      <c r="F31" s="10">
        <v>255</v>
      </c>
      <c r="G31" s="9">
        <f t="shared" si="0"/>
        <v>1697</v>
      </c>
      <c r="H31" s="7">
        <v>1430</v>
      </c>
      <c r="I31" s="10">
        <v>234</v>
      </c>
      <c r="J31" s="9">
        <f t="shared" si="2"/>
        <v>1664</v>
      </c>
      <c r="K31" s="11">
        <f t="shared" si="6"/>
        <v>0.99167822468793343</v>
      </c>
      <c r="L31" s="12">
        <f t="shared" si="6"/>
        <v>0.91764705882352937</v>
      </c>
      <c r="M31" s="13">
        <f t="shared" si="6"/>
        <v>0.98055391868002362</v>
      </c>
      <c r="N31" s="11">
        <f t="shared" si="5"/>
        <v>0.54351957430634734</v>
      </c>
      <c r="O31" s="12">
        <f t="shared" si="3"/>
        <v>8.8939566704675024E-2</v>
      </c>
      <c r="P31" s="13">
        <f t="shared" si="4"/>
        <v>0.63245914101102241</v>
      </c>
    </row>
    <row r="32" spans="1:16" x14ac:dyDescent="0.2">
      <c r="A32" s="442"/>
      <c r="B32" s="445"/>
      <c r="C32" s="14" t="s">
        <v>30</v>
      </c>
      <c r="D32" s="15">
        <v>1148</v>
      </c>
      <c r="E32" s="16">
        <v>934</v>
      </c>
      <c r="F32" s="17">
        <v>110</v>
      </c>
      <c r="G32" s="18">
        <f t="shared" si="0"/>
        <v>1044</v>
      </c>
      <c r="H32" s="16">
        <v>931</v>
      </c>
      <c r="I32" s="17">
        <v>101</v>
      </c>
      <c r="J32" s="18">
        <f t="shared" si="2"/>
        <v>1032</v>
      </c>
      <c r="K32" s="19">
        <f t="shared" si="6"/>
        <v>0.99678800856531047</v>
      </c>
      <c r="L32" s="20">
        <f t="shared" si="6"/>
        <v>0.91818181818181821</v>
      </c>
      <c r="M32" s="21">
        <f t="shared" si="6"/>
        <v>0.9885057471264368</v>
      </c>
      <c r="N32" s="19">
        <f t="shared" si="5"/>
        <v>0.81097560975609762</v>
      </c>
      <c r="O32" s="20">
        <f t="shared" si="3"/>
        <v>8.7979094076655051E-2</v>
      </c>
      <c r="P32" s="21">
        <f t="shared" si="4"/>
        <v>0.89895470383275267</v>
      </c>
    </row>
    <row r="33" spans="1:16" ht="13.5" thickBot="1" x14ac:dyDescent="0.25">
      <c r="A33" s="443"/>
      <c r="B33" s="446"/>
      <c r="C33" s="23" t="s">
        <v>26</v>
      </c>
      <c r="D33" s="31">
        <f>SUM(D31:D32)</f>
        <v>3779</v>
      </c>
      <c r="E33" s="25">
        <v>2376</v>
      </c>
      <c r="F33" s="26">
        <v>365</v>
      </c>
      <c r="G33" s="27">
        <f t="shared" si="0"/>
        <v>2741</v>
      </c>
      <c r="H33" s="25">
        <v>2361</v>
      </c>
      <c r="I33" s="38">
        <f>SUM(I31:I32)</f>
        <v>335</v>
      </c>
      <c r="J33" s="27">
        <f t="shared" si="2"/>
        <v>2696</v>
      </c>
      <c r="K33" s="28">
        <f t="shared" si="6"/>
        <v>0.99368686868686873</v>
      </c>
      <c r="L33" s="29">
        <f t="shared" si="6"/>
        <v>0.9178082191780822</v>
      </c>
      <c r="M33" s="30">
        <f t="shared" si="6"/>
        <v>0.983582634075155</v>
      </c>
      <c r="N33" s="28">
        <f t="shared" si="5"/>
        <v>0.62476845726382646</v>
      </c>
      <c r="O33" s="29">
        <f t="shared" si="3"/>
        <v>8.8647790420746234E-2</v>
      </c>
      <c r="P33" s="30">
        <f t="shared" si="4"/>
        <v>0.71341624768457268</v>
      </c>
    </row>
    <row r="34" spans="1:16" ht="12.75" customHeight="1" x14ac:dyDescent="0.2">
      <c r="A34" s="429" t="s">
        <v>43</v>
      </c>
      <c r="B34" s="431"/>
      <c r="C34" s="32" t="s">
        <v>29</v>
      </c>
      <c r="D34" s="33">
        <f t="shared" ref="D34:F35" si="7">D22+D25+D28+D31</f>
        <v>4771</v>
      </c>
      <c r="E34" s="7">
        <f t="shared" si="7"/>
        <v>2839</v>
      </c>
      <c r="F34" s="34">
        <f t="shared" si="7"/>
        <v>476</v>
      </c>
      <c r="G34" s="9">
        <f t="shared" si="0"/>
        <v>3315</v>
      </c>
      <c r="H34" s="7">
        <f>H22+H25+H28+H31</f>
        <v>2811</v>
      </c>
      <c r="I34" s="8">
        <f>I22+I25+I28+I31</f>
        <v>436</v>
      </c>
      <c r="J34" s="9">
        <f t="shared" si="2"/>
        <v>3247</v>
      </c>
      <c r="K34" s="11">
        <f t="shared" si="6"/>
        <v>0.99013737231419519</v>
      </c>
      <c r="L34" s="12">
        <f t="shared" si="6"/>
        <v>0.91596638655462181</v>
      </c>
      <c r="M34" s="13">
        <f t="shared" si="6"/>
        <v>0.97948717948717945</v>
      </c>
      <c r="N34" s="11">
        <f t="shared" si="5"/>
        <v>0.58918465730454828</v>
      </c>
      <c r="O34" s="12">
        <f t="shared" si="3"/>
        <v>9.1385453783273951E-2</v>
      </c>
      <c r="P34" s="13">
        <f t="shared" si="4"/>
        <v>0.68057011108782228</v>
      </c>
    </row>
    <row r="35" spans="1:16" x14ac:dyDescent="0.2">
      <c r="A35" s="450"/>
      <c r="B35" s="451"/>
      <c r="C35" s="35" t="s">
        <v>30</v>
      </c>
      <c r="D35" s="36">
        <f t="shared" si="7"/>
        <v>1549</v>
      </c>
      <c r="E35" s="16">
        <f t="shared" si="7"/>
        <v>1284</v>
      </c>
      <c r="F35" s="37">
        <f t="shared" si="7"/>
        <v>143</v>
      </c>
      <c r="G35" s="18">
        <f t="shared" si="0"/>
        <v>1427</v>
      </c>
      <c r="H35" s="16">
        <f>H23+H26+H29+H32</f>
        <v>1279</v>
      </c>
      <c r="I35" s="41">
        <f>I23+I26+I29+I32</f>
        <v>128</v>
      </c>
      <c r="J35" s="18">
        <f t="shared" si="2"/>
        <v>1407</v>
      </c>
      <c r="K35" s="19">
        <f t="shared" si="6"/>
        <v>0.99610591900311529</v>
      </c>
      <c r="L35" s="20">
        <f t="shared" si="6"/>
        <v>0.8951048951048951</v>
      </c>
      <c r="M35" s="21">
        <f t="shared" si="6"/>
        <v>0.98598458304134551</v>
      </c>
      <c r="N35" s="19">
        <f t="shared" si="5"/>
        <v>0.82569399612653327</v>
      </c>
      <c r="O35" s="20">
        <f t="shared" si="3"/>
        <v>8.2633957391865714E-2</v>
      </c>
      <c r="P35" s="21">
        <f t="shared" si="4"/>
        <v>0.90832795351839901</v>
      </c>
    </row>
    <row r="36" spans="1:16" ht="13.5" thickBot="1" x14ac:dyDescent="0.25">
      <c r="A36" s="452"/>
      <c r="B36" s="453"/>
      <c r="C36" s="23" t="s">
        <v>26</v>
      </c>
      <c r="D36" s="42">
        <f>SUM(D34:D35)</f>
        <v>6320</v>
      </c>
      <c r="E36" s="43">
        <f>SUM(E34:E35)</f>
        <v>4123</v>
      </c>
      <c r="F36" s="44">
        <f>SUM(F34:F35)</f>
        <v>619</v>
      </c>
      <c r="G36" s="45">
        <f t="shared" si="0"/>
        <v>4742</v>
      </c>
      <c r="H36" s="43">
        <f>SUM(H34:H35)</f>
        <v>4090</v>
      </c>
      <c r="I36" s="46">
        <f>I24+I27+I30+I33</f>
        <v>564</v>
      </c>
      <c r="J36" s="45">
        <f t="shared" si="2"/>
        <v>4654</v>
      </c>
      <c r="K36" s="28">
        <f t="shared" si="6"/>
        <v>0.99199611933058451</v>
      </c>
      <c r="L36" s="29">
        <f t="shared" si="6"/>
        <v>0.91114701130856224</v>
      </c>
      <c r="M36" s="30">
        <f t="shared" si="6"/>
        <v>0.98144242935470261</v>
      </c>
      <c r="N36" s="28">
        <f t="shared" si="5"/>
        <v>0.64715189873417722</v>
      </c>
      <c r="O36" s="29">
        <f t="shared" si="3"/>
        <v>8.9240506329113928E-2</v>
      </c>
      <c r="P36" s="30">
        <f t="shared" si="4"/>
        <v>0.73639240506329118</v>
      </c>
    </row>
    <row r="37" spans="1:16" ht="12.75" customHeight="1" x14ac:dyDescent="0.2">
      <c r="A37" s="454" t="s">
        <v>44</v>
      </c>
      <c r="B37" s="455"/>
      <c r="C37" s="47" t="s">
        <v>45</v>
      </c>
      <c r="D37" s="48">
        <f t="shared" ref="D37:F38" si="8">D4+D7+D19+D34</f>
        <v>12064</v>
      </c>
      <c r="E37" s="49">
        <f t="shared" si="8"/>
        <v>7196</v>
      </c>
      <c r="F37" s="50">
        <f t="shared" si="8"/>
        <v>1206</v>
      </c>
      <c r="G37" s="51">
        <f t="shared" si="0"/>
        <v>8402</v>
      </c>
      <c r="H37" s="49">
        <f>H4+H7+H19+H34</f>
        <v>7095</v>
      </c>
      <c r="I37" s="52">
        <f>I4+I7+I19+I34</f>
        <v>1084</v>
      </c>
      <c r="J37" s="52">
        <f t="shared" si="2"/>
        <v>8179</v>
      </c>
      <c r="K37" s="53">
        <f t="shared" si="6"/>
        <v>0.98596442468037804</v>
      </c>
      <c r="L37" s="54">
        <f t="shared" si="6"/>
        <v>0.89883913764510781</v>
      </c>
      <c r="M37" s="55">
        <f t="shared" si="6"/>
        <v>0.97345870030945014</v>
      </c>
      <c r="N37" s="53">
        <f t="shared" si="5"/>
        <v>0.58811339522546424</v>
      </c>
      <c r="O37" s="54">
        <f t="shared" si="3"/>
        <v>8.9854111405835546E-2</v>
      </c>
      <c r="P37" s="55">
        <f t="shared" si="4"/>
        <v>0.67796750663129979</v>
      </c>
    </row>
    <row r="38" spans="1:16" x14ac:dyDescent="0.2">
      <c r="A38" s="450"/>
      <c r="B38" s="451"/>
      <c r="C38" s="56" t="s">
        <v>46</v>
      </c>
      <c r="D38" s="57">
        <f t="shared" si="8"/>
        <v>3798</v>
      </c>
      <c r="E38" s="58">
        <f t="shared" si="8"/>
        <v>3067</v>
      </c>
      <c r="F38" s="59">
        <f t="shared" si="8"/>
        <v>350</v>
      </c>
      <c r="G38" s="60">
        <f t="shared" si="0"/>
        <v>3417</v>
      </c>
      <c r="H38" s="58">
        <f>H5+H8+H20+H35</f>
        <v>3039</v>
      </c>
      <c r="I38" s="61">
        <f>I5+I8+I20+I35</f>
        <v>310</v>
      </c>
      <c r="J38" s="61">
        <f t="shared" si="2"/>
        <v>3349</v>
      </c>
      <c r="K38" s="62">
        <f t="shared" si="6"/>
        <v>0.99087055754809261</v>
      </c>
      <c r="L38" s="63">
        <f t="shared" si="6"/>
        <v>0.88571428571428568</v>
      </c>
      <c r="M38" s="64">
        <f t="shared" si="6"/>
        <v>0.98009950248756217</v>
      </c>
      <c r="N38" s="62">
        <f t="shared" si="5"/>
        <v>0.80015797788309639</v>
      </c>
      <c r="O38" s="63">
        <f t="shared" si="3"/>
        <v>8.1621906266456032E-2</v>
      </c>
      <c r="P38" s="64">
        <f t="shared" si="4"/>
        <v>0.88177988414955244</v>
      </c>
    </row>
    <row r="39" spans="1:16" ht="13.5" thickBot="1" x14ac:dyDescent="0.25">
      <c r="A39" s="452"/>
      <c r="B39" s="453"/>
      <c r="C39" s="65" t="s">
        <v>47</v>
      </c>
      <c r="D39" s="66">
        <f>SUM(D37:D38)</f>
        <v>15862</v>
      </c>
      <c r="E39" s="67">
        <f>SUM(E37:E38)</f>
        <v>10263</v>
      </c>
      <c r="F39" s="68">
        <f>SUM(F37:F38)</f>
        <v>1556</v>
      </c>
      <c r="G39" s="69">
        <f t="shared" si="0"/>
        <v>11819</v>
      </c>
      <c r="H39" s="67">
        <f>SUM(H37:H38)</f>
        <v>10134</v>
      </c>
      <c r="I39" s="70">
        <f>SUM(I37:I38)</f>
        <v>1394</v>
      </c>
      <c r="J39" s="70">
        <f t="shared" si="2"/>
        <v>11528</v>
      </c>
      <c r="K39" s="71">
        <f t="shared" si="6"/>
        <v>0.98743057585501315</v>
      </c>
      <c r="L39" s="72">
        <f t="shared" si="6"/>
        <v>0.89588688946015427</v>
      </c>
      <c r="M39" s="73">
        <f t="shared" si="6"/>
        <v>0.9753786276334715</v>
      </c>
      <c r="N39" s="71">
        <f t="shared" si="5"/>
        <v>0.63888538645820203</v>
      </c>
      <c r="O39" s="72">
        <f t="shared" si="3"/>
        <v>8.7882990795612154E-2</v>
      </c>
      <c r="P39" s="73">
        <f t="shared" si="4"/>
        <v>0.72676837725381416</v>
      </c>
    </row>
  </sheetData>
  <mergeCells count="22">
    <mergeCell ref="A34:B36"/>
    <mergeCell ref="A37:B39"/>
    <mergeCell ref="A19:B21"/>
    <mergeCell ref="A22:A33"/>
    <mergeCell ref="B22:B24"/>
    <mergeCell ref="B25:B27"/>
    <mergeCell ref="B28:B30"/>
    <mergeCell ref="B31:B33"/>
    <mergeCell ref="A4:A6"/>
    <mergeCell ref="B4:B6"/>
    <mergeCell ref="A7:A9"/>
    <mergeCell ref="B7:B9"/>
    <mergeCell ref="A10:A18"/>
    <mergeCell ref="B10:B12"/>
    <mergeCell ref="B13:B15"/>
    <mergeCell ref="B16:B18"/>
    <mergeCell ref="N1:P2"/>
    <mergeCell ref="A1:C3"/>
    <mergeCell ref="D1:D3"/>
    <mergeCell ref="E1:G2"/>
    <mergeCell ref="H1:J2"/>
    <mergeCell ref="K1:M2"/>
  </mergeCells>
  <printOptions horizontalCentered="1"/>
  <pageMargins left="0" right="0" top="1.73" bottom="0.98425196850393704" header="0.75" footer="0"/>
  <pageSetup paperSize="9" scale="80" orientation="landscape" r:id="rId1"/>
  <headerFooter alignWithMargins="0">
    <oddHeader>&amp;L&amp;G&amp;C&amp;"Arial,Negrita"&amp;12
EBAU, CONVOCATORIAS ORDINARIA Y EXTRAORDINARIA 2021.
Resumen convocatoria ordinaria y extraordinaria
Todas las Universidades y Provincias de Castilla y León.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K39"/>
  <sheetViews>
    <sheetView view="pageLayout" zoomScaleNormal="100" workbookViewId="0">
      <selection activeCell="L22" sqref="L22"/>
    </sheetView>
  </sheetViews>
  <sheetFormatPr baseColWidth="10" defaultRowHeight="12.75" x14ac:dyDescent="0.2"/>
  <cols>
    <col min="1" max="3" width="11.42578125" style="74"/>
    <col min="4" max="4" width="14.85546875" style="74" customWidth="1"/>
    <col min="5" max="5" width="13.85546875" style="74" bestFit="1" customWidth="1"/>
    <col min="6" max="6" width="13.7109375" style="74" customWidth="1"/>
    <col min="7" max="7" width="16.5703125" style="74" customWidth="1"/>
    <col min="8" max="8" width="11.42578125" style="74"/>
    <col min="9" max="9" width="13.85546875" style="74" bestFit="1" customWidth="1"/>
    <col min="10" max="10" width="13.42578125" style="74" customWidth="1"/>
    <col min="11" max="16384" width="11.42578125" style="74"/>
  </cols>
  <sheetData>
    <row r="1" spans="1:11" ht="16.5" customHeight="1" x14ac:dyDescent="0.2">
      <c r="A1" s="468" t="s">
        <v>52</v>
      </c>
      <c r="B1" s="469"/>
      <c r="C1" s="470"/>
      <c r="D1" s="459" t="s">
        <v>53</v>
      </c>
      <c r="E1" s="459" t="s">
        <v>54</v>
      </c>
      <c r="F1" s="459" t="s">
        <v>55</v>
      </c>
      <c r="G1" s="459" t="s">
        <v>56</v>
      </c>
      <c r="H1" s="470" t="s">
        <v>57</v>
      </c>
      <c r="I1" s="456" t="s">
        <v>58</v>
      </c>
      <c r="J1" s="459" t="s">
        <v>59</v>
      </c>
    </row>
    <row r="2" spans="1:11" ht="18" customHeight="1" x14ac:dyDescent="0.2">
      <c r="A2" s="471"/>
      <c r="B2" s="472"/>
      <c r="C2" s="473"/>
      <c r="D2" s="477"/>
      <c r="E2" s="460"/>
      <c r="F2" s="460"/>
      <c r="G2" s="477"/>
      <c r="H2" s="473"/>
      <c r="I2" s="457"/>
      <c r="J2" s="460"/>
    </row>
    <row r="3" spans="1:11" ht="12.75" customHeight="1" thickBot="1" x14ac:dyDescent="0.25">
      <c r="A3" s="474"/>
      <c r="B3" s="475"/>
      <c r="C3" s="476"/>
      <c r="D3" s="478"/>
      <c r="E3" s="461"/>
      <c r="F3" s="461"/>
      <c r="G3" s="478"/>
      <c r="H3" s="476"/>
      <c r="I3" s="458"/>
      <c r="J3" s="461"/>
    </row>
    <row r="4" spans="1:11" x14ac:dyDescent="0.2">
      <c r="A4" s="462" t="s">
        <v>27</v>
      </c>
      <c r="B4" s="465" t="s">
        <v>28</v>
      </c>
      <c r="C4" s="75" t="s">
        <v>29</v>
      </c>
      <c r="D4" s="76">
        <v>1709</v>
      </c>
      <c r="E4" s="77">
        <v>1128</v>
      </c>
      <c r="F4" s="77">
        <v>1124</v>
      </c>
      <c r="G4" s="78">
        <f t="shared" ref="G4:G39" si="0">F4/D4</f>
        <v>0.65769455822118195</v>
      </c>
      <c r="H4" s="79">
        <v>1106</v>
      </c>
      <c r="I4" s="78">
        <f t="shared" ref="I4:I39" si="1">H4/F4</f>
        <v>0.98398576512455516</v>
      </c>
      <c r="J4" s="78">
        <f t="shared" ref="J4:J39" si="2">H4/D4</f>
        <v>0.64716208308952605</v>
      </c>
      <c r="K4" s="80"/>
    </row>
    <row r="5" spans="1:11" x14ac:dyDescent="0.2">
      <c r="A5" s="463"/>
      <c r="B5" s="466"/>
      <c r="C5" s="81" t="s">
        <v>30</v>
      </c>
      <c r="D5" s="82">
        <v>598</v>
      </c>
      <c r="E5" s="83">
        <v>448</v>
      </c>
      <c r="F5" s="83">
        <v>446</v>
      </c>
      <c r="G5" s="84">
        <f t="shared" si="0"/>
        <v>0.74581939799331098</v>
      </c>
      <c r="H5" s="85">
        <v>442</v>
      </c>
      <c r="I5" s="84">
        <f t="shared" si="1"/>
        <v>0.99103139013452912</v>
      </c>
      <c r="J5" s="84">
        <f t="shared" si="2"/>
        <v>0.73913043478260865</v>
      </c>
      <c r="K5" s="80"/>
    </row>
    <row r="6" spans="1:11" ht="13.5" thickBot="1" x14ac:dyDescent="0.25">
      <c r="A6" s="464"/>
      <c r="B6" s="467"/>
      <c r="C6" s="86" t="s">
        <v>26</v>
      </c>
      <c r="D6" s="87">
        <f>SUM(D4:D5)</f>
        <v>2307</v>
      </c>
      <c r="E6" s="24">
        <f>SUM(E4:E5)</f>
        <v>1576</v>
      </c>
      <c r="F6" s="24">
        <f>SUM(F4:F5)</f>
        <v>1570</v>
      </c>
      <c r="G6" s="88">
        <f t="shared" si="0"/>
        <v>0.68053749458170787</v>
      </c>
      <c r="H6" s="89">
        <f>SUM(H4:H5)</f>
        <v>1548</v>
      </c>
      <c r="I6" s="88">
        <f t="shared" si="1"/>
        <v>0.98598726114649682</v>
      </c>
      <c r="J6" s="88">
        <f t="shared" si="2"/>
        <v>0.67100130039011707</v>
      </c>
      <c r="K6" s="80"/>
    </row>
    <row r="7" spans="1:11" x14ac:dyDescent="0.2">
      <c r="A7" s="462" t="s">
        <v>31</v>
      </c>
      <c r="B7" s="465" t="s">
        <v>32</v>
      </c>
      <c r="C7" s="75" t="s">
        <v>29</v>
      </c>
      <c r="D7" s="76">
        <v>2279</v>
      </c>
      <c r="E7" s="77">
        <v>1236</v>
      </c>
      <c r="F7" s="77">
        <v>1235</v>
      </c>
      <c r="G7" s="78">
        <f t="shared" si="0"/>
        <v>0.54190434401053089</v>
      </c>
      <c r="H7" s="79">
        <v>1211</v>
      </c>
      <c r="I7" s="78">
        <f t="shared" si="1"/>
        <v>0.98056680161943321</v>
      </c>
      <c r="J7" s="78">
        <f t="shared" si="2"/>
        <v>0.53137340939008337</v>
      </c>
      <c r="K7" s="80"/>
    </row>
    <row r="8" spans="1:11" x14ac:dyDescent="0.2">
      <c r="A8" s="463"/>
      <c r="B8" s="466"/>
      <c r="C8" s="81" t="s">
        <v>30</v>
      </c>
      <c r="D8" s="82">
        <v>717</v>
      </c>
      <c r="E8" s="83">
        <v>614</v>
      </c>
      <c r="F8" s="83">
        <v>614</v>
      </c>
      <c r="G8" s="84">
        <f t="shared" si="0"/>
        <v>0.85634588563458858</v>
      </c>
      <c r="H8" s="85">
        <v>603</v>
      </c>
      <c r="I8" s="84">
        <f t="shared" si="1"/>
        <v>0.98208469055374592</v>
      </c>
      <c r="J8" s="84">
        <f t="shared" si="2"/>
        <v>0.84100418410041844</v>
      </c>
      <c r="K8" s="80"/>
    </row>
    <row r="9" spans="1:11" ht="13.5" thickBot="1" x14ac:dyDescent="0.25">
      <c r="A9" s="464"/>
      <c r="B9" s="467"/>
      <c r="C9" s="86" t="s">
        <v>26</v>
      </c>
      <c r="D9" s="87">
        <f>SUM(D7:D8)</f>
        <v>2996</v>
      </c>
      <c r="E9" s="24">
        <f>SUM(E7:E8)</f>
        <v>1850</v>
      </c>
      <c r="F9" s="24">
        <f>SUM(F7:F8)</f>
        <v>1849</v>
      </c>
      <c r="G9" s="88">
        <f t="shared" si="0"/>
        <v>0.61715620827770357</v>
      </c>
      <c r="H9" s="90">
        <f>SUM(H7:H8)</f>
        <v>1814</v>
      </c>
      <c r="I9" s="88">
        <f t="shared" si="1"/>
        <v>0.98107084910762576</v>
      </c>
      <c r="J9" s="88">
        <f t="shared" si="2"/>
        <v>0.60547396528704944</v>
      </c>
      <c r="K9" s="80"/>
    </row>
    <row r="10" spans="1:11" x14ac:dyDescent="0.2">
      <c r="A10" s="491" t="s">
        <v>33</v>
      </c>
      <c r="B10" s="465" t="s">
        <v>34</v>
      </c>
      <c r="C10" s="75" t="s">
        <v>29</v>
      </c>
      <c r="D10" s="76">
        <v>739</v>
      </c>
      <c r="E10" s="77">
        <v>400</v>
      </c>
      <c r="F10" s="77">
        <v>398</v>
      </c>
      <c r="G10" s="78">
        <f t="shared" si="0"/>
        <v>0.53856562922868745</v>
      </c>
      <c r="H10" s="79">
        <v>392</v>
      </c>
      <c r="I10" s="78">
        <f t="shared" si="1"/>
        <v>0.98492462311557794</v>
      </c>
      <c r="J10" s="78">
        <f t="shared" si="2"/>
        <v>0.53044654939106906</v>
      </c>
      <c r="K10" s="80"/>
    </row>
    <row r="11" spans="1:11" x14ac:dyDescent="0.2">
      <c r="A11" s="492"/>
      <c r="B11" s="466"/>
      <c r="C11" s="81" t="s">
        <v>30</v>
      </c>
      <c r="D11" s="82">
        <v>234</v>
      </c>
      <c r="E11" s="83">
        <v>158</v>
      </c>
      <c r="F11" s="83">
        <v>158</v>
      </c>
      <c r="G11" s="84">
        <f t="shared" si="0"/>
        <v>0.67521367521367526</v>
      </c>
      <c r="H11" s="85">
        <v>157</v>
      </c>
      <c r="I11" s="84">
        <f t="shared" si="1"/>
        <v>0.99367088607594933</v>
      </c>
      <c r="J11" s="84">
        <f t="shared" si="2"/>
        <v>0.67094017094017089</v>
      </c>
      <c r="K11" s="80"/>
    </row>
    <row r="12" spans="1:11" ht="13.5" thickBot="1" x14ac:dyDescent="0.25">
      <c r="A12" s="492"/>
      <c r="B12" s="467"/>
      <c r="C12" s="91" t="s">
        <v>26</v>
      </c>
      <c r="D12" s="87">
        <f>SUM(D10:D11)</f>
        <v>973</v>
      </c>
      <c r="E12" s="24">
        <f>SUM(E10:E11)</f>
        <v>558</v>
      </c>
      <c r="F12" s="24">
        <f>SUM(F10:F11)</f>
        <v>556</v>
      </c>
      <c r="G12" s="88">
        <f t="shared" si="0"/>
        <v>0.5714285714285714</v>
      </c>
      <c r="H12" s="90">
        <f>SUM(H10:H11)</f>
        <v>549</v>
      </c>
      <c r="I12" s="88">
        <f t="shared" si="1"/>
        <v>0.98741007194244601</v>
      </c>
      <c r="J12" s="88">
        <f t="shared" si="2"/>
        <v>0.56423432682425489</v>
      </c>
      <c r="K12" s="80"/>
    </row>
    <row r="13" spans="1:11" x14ac:dyDescent="0.2">
      <c r="A13" s="492"/>
      <c r="B13" s="465" t="s">
        <v>35</v>
      </c>
      <c r="C13" s="75" t="s">
        <v>29</v>
      </c>
      <c r="D13" s="76">
        <v>1644</v>
      </c>
      <c r="E13" s="77">
        <v>1006</v>
      </c>
      <c r="F13" s="77">
        <v>1002</v>
      </c>
      <c r="G13" s="78">
        <f t="shared" si="0"/>
        <v>0.60948905109489049</v>
      </c>
      <c r="H13" s="79">
        <v>991</v>
      </c>
      <c r="I13" s="78">
        <f t="shared" si="1"/>
        <v>0.98902195608782439</v>
      </c>
      <c r="J13" s="78">
        <f t="shared" si="2"/>
        <v>0.60279805352798055</v>
      </c>
      <c r="K13" s="80"/>
    </row>
    <row r="14" spans="1:11" x14ac:dyDescent="0.2">
      <c r="A14" s="492"/>
      <c r="B14" s="466"/>
      <c r="C14" s="81" t="s">
        <v>30</v>
      </c>
      <c r="D14" s="82">
        <v>585</v>
      </c>
      <c r="E14" s="83">
        <v>468</v>
      </c>
      <c r="F14" s="83">
        <v>467</v>
      </c>
      <c r="G14" s="84">
        <f t="shared" si="0"/>
        <v>0.79829059829059834</v>
      </c>
      <c r="H14" s="85">
        <v>462</v>
      </c>
      <c r="I14" s="84">
        <f t="shared" si="1"/>
        <v>0.98929336188436834</v>
      </c>
      <c r="J14" s="84">
        <f>H14/D14</f>
        <v>0.78974358974358971</v>
      </c>
      <c r="K14" s="80"/>
    </row>
    <row r="15" spans="1:11" ht="13.5" thickBot="1" x14ac:dyDescent="0.25">
      <c r="A15" s="492"/>
      <c r="B15" s="467"/>
      <c r="C15" s="91" t="s">
        <v>26</v>
      </c>
      <c r="D15" s="87">
        <f>SUM(D13:D14)</f>
        <v>2229</v>
      </c>
      <c r="E15" s="24">
        <f>SUM(E13:E14)</f>
        <v>1474</v>
      </c>
      <c r="F15" s="24">
        <f>SUM(F13:F14)</f>
        <v>1469</v>
      </c>
      <c r="G15" s="88">
        <f t="shared" si="0"/>
        <v>0.6590399282189322</v>
      </c>
      <c r="H15" s="90">
        <f>SUM(H13:H14)</f>
        <v>1453</v>
      </c>
      <c r="I15" s="88">
        <f t="shared" si="1"/>
        <v>0.98910823689584748</v>
      </c>
      <c r="J15" s="88">
        <f t="shared" si="2"/>
        <v>0.65186182144459404</v>
      </c>
      <c r="K15" s="80"/>
    </row>
    <row r="16" spans="1:11" x14ac:dyDescent="0.2">
      <c r="A16" s="492"/>
      <c r="B16" s="465" t="s">
        <v>36</v>
      </c>
      <c r="C16" s="75" t="s">
        <v>29</v>
      </c>
      <c r="D16" s="76">
        <v>922</v>
      </c>
      <c r="E16" s="77">
        <v>601</v>
      </c>
      <c r="F16" s="77">
        <v>598</v>
      </c>
      <c r="G16" s="78">
        <f t="shared" si="0"/>
        <v>0.64859002169197399</v>
      </c>
      <c r="H16" s="79">
        <v>584</v>
      </c>
      <c r="I16" s="78">
        <f t="shared" si="1"/>
        <v>0.97658862876254182</v>
      </c>
      <c r="J16" s="78">
        <f t="shared" si="2"/>
        <v>0.63340563991323207</v>
      </c>
      <c r="K16" s="80"/>
    </row>
    <row r="17" spans="1:11" x14ac:dyDescent="0.2">
      <c r="A17" s="492"/>
      <c r="B17" s="466"/>
      <c r="C17" s="81" t="s">
        <v>30</v>
      </c>
      <c r="D17" s="82">
        <v>115</v>
      </c>
      <c r="E17" s="83">
        <v>98</v>
      </c>
      <c r="F17" s="83">
        <v>98</v>
      </c>
      <c r="G17" s="84">
        <f t="shared" si="0"/>
        <v>0.85217391304347823</v>
      </c>
      <c r="H17" s="85">
        <v>96</v>
      </c>
      <c r="I17" s="84">
        <f t="shared" si="1"/>
        <v>0.97959183673469385</v>
      </c>
      <c r="J17" s="84">
        <f t="shared" si="2"/>
        <v>0.83478260869565213</v>
      </c>
      <c r="K17" s="80"/>
    </row>
    <row r="18" spans="1:11" ht="13.5" thickBot="1" x14ac:dyDescent="0.25">
      <c r="A18" s="493"/>
      <c r="B18" s="467"/>
      <c r="C18" s="91" t="s">
        <v>26</v>
      </c>
      <c r="D18" s="87">
        <f>SUM(D16:D17)</f>
        <v>1037</v>
      </c>
      <c r="E18" s="24">
        <f>SUM(E16:E17)</f>
        <v>699</v>
      </c>
      <c r="F18" s="24">
        <f>SUM(F16:F17)</f>
        <v>696</v>
      </c>
      <c r="G18" s="88">
        <f t="shared" si="0"/>
        <v>0.67116682738669242</v>
      </c>
      <c r="H18" s="90">
        <f>SUM(H16:H17)</f>
        <v>680</v>
      </c>
      <c r="I18" s="88">
        <f t="shared" si="1"/>
        <v>0.97701149425287359</v>
      </c>
      <c r="J18" s="88">
        <f t="shared" si="2"/>
        <v>0.65573770491803274</v>
      </c>
      <c r="K18" s="80"/>
    </row>
    <row r="19" spans="1:11" x14ac:dyDescent="0.2">
      <c r="A19" s="479" t="s">
        <v>37</v>
      </c>
      <c r="B19" s="480"/>
      <c r="C19" s="75" t="s">
        <v>29</v>
      </c>
      <c r="D19" s="92">
        <f t="shared" ref="D19:F20" si="3">D10+D13+D16</f>
        <v>3305</v>
      </c>
      <c r="E19" s="6">
        <f t="shared" si="3"/>
        <v>2007</v>
      </c>
      <c r="F19" s="6">
        <f t="shared" si="3"/>
        <v>1998</v>
      </c>
      <c r="G19" s="78">
        <f t="shared" si="0"/>
        <v>0.60453857791225418</v>
      </c>
      <c r="H19" s="93">
        <f>H10+H13+H16</f>
        <v>1967</v>
      </c>
      <c r="I19" s="78">
        <f t="shared" si="1"/>
        <v>0.98448448448448445</v>
      </c>
      <c r="J19" s="78">
        <f t="shared" si="2"/>
        <v>0.59515885022692894</v>
      </c>
      <c r="K19" s="80"/>
    </row>
    <row r="20" spans="1:11" x14ac:dyDescent="0.2">
      <c r="A20" s="481"/>
      <c r="B20" s="482"/>
      <c r="C20" s="81" t="s">
        <v>30</v>
      </c>
      <c r="D20" s="94">
        <f t="shared" si="3"/>
        <v>934</v>
      </c>
      <c r="E20" s="15">
        <f t="shared" si="3"/>
        <v>724</v>
      </c>
      <c r="F20" s="15">
        <f t="shared" si="3"/>
        <v>723</v>
      </c>
      <c r="G20" s="84">
        <f t="shared" si="0"/>
        <v>0.77408993576017127</v>
      </c>
      <c r="H20" s="95">
        <f>H11+H14+H17</f>
        <v>715</v>
      </c>
      <c r="I20" s="84">
        <f t="shared" si="1"/>
        <v>0.98893499308437072</v>
      </c>
      <c r="J20" s="84">
        <f t="shared" si="2"/>
        <v>0.76552462526766596</v>
      </c>
      <c r="K20" s="80"/>
    </row>
    <row r="21" spans="1:11" ht="15.75" thickBot="1" x14ac:dyDescent="0.3">
      <c r="A21" s="483"/>
      <c r="B21" s="484"/>
      <c r="C21" s="96" t="s">
        <v>26</v>
      </c>
      <c r="D21" s="87">
        <f>SUM(D19:D20)</f>
        <v>4239</v>
      </c>
      <c r="E21" s="24">
        <f>SUM(E19:E20)</f>
        <v>2731</v>
      </c>
      <c r="F21" s="24">
        <f>SUM(F19:F20)</f>
        <v>2721</v>
      </c>
      <c r="G21" s="88">
        <f t="shared" si="0"/>
        <v>0.64189667374380754</v>
      </c>
      <c r="H21" s="90">
        <f>SUM(H19:H20)</f>
        <v>2682</v>
      </c>
      <c r="I21" s="88">
        <f t="shared" si="1"/>
        <v>0.98566703417861079</v>
      </c>
      <c r="J21" s="88">
        <f t="shared" si="2"/>
        <v>0.63269639065817407</v>
      </c>
      <c r="K21" s="80"/>
    </row>
    <row r="22" spans="1:11" x14ac:dyDescent="0.2">
      <c r="A22" s="491" t="s">
        <v>38</v>
      </c>
      <c r="B22" s="465" t="s">
        <v>39</v>
      </c>
      <c r="C22" s="75" t="s">
        <v>29</v>
      </c>
      <c r="D22" s="76">
        <v>709</v>
      </c>
      <c r="E22" s="77">
        <v>424</v>
      </c>
      <c r="F22" s="77">
        <v>422</v>
      </c>
      <c r="G22" s="78">
        <f t="shared" si="0"/>
        <v>0.5952045133991537</v>
      </c>
      <c r="H22" s="79">
        <v>418</v>
      </c>
      <c r="I22" s="78">
        <f t="shared" si="1"/>
        <v>0.99052132701421802</v>
      </c>
      <c r="J22" s="78">
        <f t="shared" si="2"/>
        <v>0.58956276445698164</v>
      </c>
      <c r="K22" s="80"/>
    </row>
    <row r="23" spans="1:11" x14ac:dyDescent="0.2">
      <c r="A23" s="492"/>
      <c r="B23" s="466"/>
      <c r="C23" s="81" t="s">
        <v>30</v>
      </c>
      <c r="D23" s="82">
        <v>214</v>
      </c>
      <c r="E23" s="83">
        <v>183</v>
      </c>
      <c r="F23" s="83">
        <v>183</v>
      </c>
      <c r="G23" s="84">
        <f t="shared" si="0"/>
        <v>0.85514018691588789</v>
      </c>
      <c r="H23" s="85">
        <v>183</v>
      </c>
      <c r="I23" s="84">
        <f t="shared" si="1"/>
        <v>1</v>
      </c>
      <c r="J23" s="84">
        <f t="shared" si="2"/>
        <v>0.85514018691588789</v>
      </c>
      <c r="K23" s="80"/>
    </row>
    <row r="24" spans="1:11" ht="13.5" thickBot="1" x14ac:dyDescent="0.25">
      <c r="A24" s="492"/>
      <c r="B24" s="467"/>
      <c r="C24" s="91" t="s">
        <v>26</v>
      </c>
      <c r="D24" s="87">
        <f>SUM(D22:D23)</f>
        <v>923</v>
      </c>
      <c r="E24" s="24">
        <f>SUM(E22:E23)</f>
        <v>607</v>
      </c>
      <c r="F24" s="24">
        <f>SUM(F22:F23)</f>
        <v>605</v>
      </c>
      <c r="G24" s="88">
        <f t="shared" si="0"/>
        <v>0.65547128927410614</v>
      </c>
      <c r="H24" s="90">
        <f>SUM(H22:H23)</f>
        <v>601</v>
      </c>
      <c r="I24" s="88">
        <f t="shared" si="1"/>
        <v>0.99338842975206609</v>
      </c>
      <c r="J24" s="88">
        <f t="shared" si="2"/>
        <v>0.65113759479956668</v>
      </c>
      <c r="K24" s="80"/>
    </row>
    <row r="25" spans="1:11" x14ac:dyDescent="0.2">
      <c r="A25" s="492"/>
      <c r="B25" s="465" t="s">
        <v>40</v>
      </c>
      <c r="C25" s="75" t="s">
        <v>29</v>
      </c>
      <c r="D25" s="76">
        <v>861</v>
      </c>
      <c r="E25" s="77">
        <v>558</v>
      </c>
      <c r="F25" s="77">
        <v>556</v>
      </c>
      <c r="G25" s="78">
        <f t="shared" si="0"/>
        <v>0.64576074332171896</v>
      </c>
      <c r="H25" s="79">
        <v>549</v>
      </c>
      <c r="I25" s="78">
        <f t="shared" si="1"/>
        <v>0.98741007194244601</v>
      </c>
      <c r="J25" s="78">
        <f t="shared" si="2"/>
        <v>0.6376306620209059</v>
      </c>
      <c r="K25" s="80"/>
    </row>
    <row r="26" spans="1:11" x14ac:dyDescent="0.2">
      <c r="A26" s="492"/>
      <c r="B26" s="466"/>
      <c r="C26" s="81" t="s">
        <v>30</v>
      </c>
      <c r="D26" s="82">
        <v>161</v>
      </c>
      <c r="E26" s="83">
        <v>145</v>
      </c>
      <c r="F26" s="83">
        <v>145</v>
      </c>
      <c r="G26" s="84">
        <f t="shared" si="0"/>
        <v>0.90062111801242239</v>
      </c>
      <c r="H26" s="85">
        <v>144</v>
      </c>
      <c r="I26" s="84">
        <f t="shared" si="1"/>
        <v>0.99310344827586206</v>
      </c>
      <c r="J26" s="84">
        <f t="shared" si="2"/>
        <v>0.89440993788819878</v>
      </c>
      <c r="K26" s="80"/>
    </row>
    <row r="27" spans="1:11" ht="13.5" thickBot="1" x14ac:dyDescent="0.25">
      <c r="A27" s="492"/>
      <c r="B27" s="467"/>
      <c r="C27" s="91" t="s">
        <v>26</v>
      </c>
      <c r="D27" s="87">
        <f>SUM(D25:D26)</f>
        <v>1022</v>
      </c>
      <c r="E27" s="24">
        <f>SUM(E25:E26)</f>
        <v>703</v>
      </c>
      <c r="F27" s="24">
        <f>SUM(F25:F26)</f>
        <v>701</v>
      </c>
      <c r="G27" s="88">
        <f t="shared" si="0"/>
        <v>0.68590998043052842</v>
      </c>
      <c r="H27" s="90">
        <f>SUM(H25:H26)</f>
        <v>693</v>
      </c>
      <c r="I27" s="88">
        <f t="shared" si="1"/>
        <v>0.98858773181169757</v>
      </c>
      <c r="J27" s="88">
        <f t="shared" si="2"/>
        <v>0.67808219178082196</v>
      </c>
      <c r="K27" s="80"/>
    </row>
    <row r="28" spans="1:11" x14ac:dyDescent="0.2">
      <c r="A28" s="492"/>
      <c r="B28" s="465" t="s">
        <v>41</v>
      </c>
      <c r="C28" s="75" t="s">
        <v>29</v>
      </c>
      <c r="D28" s="76">
        <v>570</v>
      </c>
      <c r="E28" s="77">
        <v>420</v>
      </c>
      <c r="F28" s="77">
        <v>419</v>
      </c>
      <c r="G28" s="78">
        <f t="shared" si="0"/>
        <v>0.73508771929824557</v>
      </c>
      <c r="H28" s="79">
        <v>414</v>
      </c>
      <c r="I28" s="78">
        <f t="shared" si="1"/>
        <v>0.9880668257756563</v>
      </c>
      <c r="J28" s="78">
        <f t="shared" si="2"/>
        <v>0.72631578947368425</v>
      </c>
      <c r="K28" s="80"/>
    </row>
    <row r="29" spans="1:11" x14ac:dyDescent="0.2">
      <c r="A29" s="492"/>
      <c r="B29" s="466"/>
      <c r="C29" s="81" t="s">
        <v>30</v>
      </c>
      <c r="D29" s="82">
        <v>26</v>
      </c>
      <c r="E29" s="83">
        <v>22</v>
      </c>
      <c r="F29" s="83">
        <v>22</v>
      </c>
      <c r="G29" s="84">
        <f t="shared" si="0"/>
        <v>0.84615384615384615</v>
      </c>
      <c r="H29" s="85">
        <v>21</v>
      </c>
      <c r="I29" s="84">
        <f t="shared" si="1"/>
        <v>0.95454545454545459</v>
      </c>
      <c r="J29" s="84">
        <f t="shared" si="2"/>
        <v>0.80769230769230771</v>
      </c>
      <c r="K29" s="80"/>
    </row>
    <row r="30" spans="1:11" ht="13.5" thickBot="1" x14ac:dyDescent="0.25">
      <c r="A30" s="492"/>
      <c r="B30" s="467"/>
      <c r="C30" s="91" t="s">
        <v>26</v>
      </c>
      <c r="D30" s="87">
        <f>SUM(D28:D29)</f>
        <v>596</v>
      </c>
      <c r="E30" s="24">
        <f>SUM(E28:E29)</f>
        <v>442</v>
      </c>
      <c r="F30" s="24">
        <f>SUM(F28:F29)</f>
        <v>441</v>
      </c>
      <c r="G30" s="88">
        <f t="shared" si="0"/>
        <v>0.73993288590604023</v>
      </c>
      <c r="H30" s="90">
        <f>SUM(H28:H29)</f>
        <v>435</v>
      </c>
      <c r="I30" s="88">
        <f t="shared" si="1"/>
        <v>0.98639455782312924</v>
      </c>
      <c r="J30" s="88">
        <f t="shared" si="2"/>
        <v>0.72986577181208057</v>
      </c>
      <c r="K30" s="80"/>
    </row>
    <row r="31" spans="1:11" x14ac:dyDescent="0.2">
      <c r="A31" s="492"/>
      <c r="B31" s="465" t="s">
        <v>42</v>
      </c>
      <c r="C31" s="75" t="s">
        <v>29</v>
      </c>
      <c r="D31" s="92">
        <v>2631</v>
      </c>
      <c r="E31" s="6">
        <v>1446</v>
      </c>
      <c r="F31" s="6">
        <v>1442</v>
      </c>
      <c r="G31" s="78">
        <f t="shared" si="0"/>
        <v>0.54808057772709995</v>
      </c>
      <c r="H31" s="79">
        <v>1430</v>
      </c>
      <c r="I31" s="78">
        <f t="shared" si="1"/>
        <v>0.99167822468793343</v>
      </c>
      <c r="J31" s="78">
        <f t="shared" si="2"/>
        <v>0.54351957430634734</v>
      </c>
      <c r="K31" s="80"/>
    </row>
    <row r="32" spans="1:11" x14ac:dyDescent="0.2">
      <c r="A32" s="492"/>
      <c r="B32" s="466"/>
      <c r="C32" s="81" t="s">
        <v>30</v>
      </c>
      <c r="D32" s="94">
        <v>1148</v>
      </c>
      <c r="E32" s="15">
        <v>935</v>
      </c>
      <c r="F32" s="15">
        <v>934</v>
      </c>
      <c r="G32" s="84">
        <f t="shared" si="0"/>
        <v>0.81358885017421601</v>
      </c>
      <c r="H32" s="85">
        <v>931</v>
      </c>
      <c r="I32" s="84">
        <f t="shared" si="1"/>
        <v>0.99678800856531047</v>
      </c>
      <c r="J32" s="84">
        <f t="shared" si="2"/>
        <v>0.81097560975609762</v>
      </c>
      <c r="K32" s="80"/>
    </row>
    <row r="33" spans="1:11" ht="13.5" thickBot="1" x14ac:dyDescent="0.25">
      <c r="A33" s="493"/>
      <c r="B33" s="467"/>
      <c r="C33" s="91" t="s">
        <v>26</v>
      </c>
      <c r="D33" s="87">
        <f>SUM(D31:D32)</f>
        <v>3779</v>
      </c>
      <c r="E33" s="24">
        <f>SUM(E31:E32)</f>
        <v>2381</v>
      </c>
      <c r="F33" s="24">
        <f>SUM(F31:F32)</f>
        <v>2376</v>
      </c>
      <c r="G33" s="88">
        <f t="shared" si="0"/>
        <v>0.62873776131251657</v>
      </c>
      <c r="H33" s="90">
        <f>SUM(H31:H32)</f>
        <v>2361</v>
      </c>
      <c r="I33" s="88">
        <f t="shared" si="1"/>
        <v>0.99368686868686873</v>
      </c>
      <c r="J33" s="88">
        <f t="shared" si="2"/>
        <v>0.62476845726382646</v>
      </c>
      <c r="K33" s="80"/>
    </row>
    <row r="34" spans="1:11" x14ac:dyDescent="0.2">
      <c r="A34" s="479" t="s">
        <v>43</v>
      </c>
      <c r="B34" s="480"/>
      <c r="C34" s="75" t="s">
        <v>29</v>
      </c>
      <c r="D34" s="92">
        <f t="shared" ref="D34:F35" si="4">D22+D25+D28+D31</f>
        <v>4771</v>
      </c>
      <c r="E34" s="6">
        <f t="shared" si="4"/>
        <v>2848</v>
      </c>
      <c r="F34" s="6">
        <f t="shared" si="4"/>
        <v>2839</v>
      </c>
      <c r="G34" s="78">
        <f t="shared" si="0"/>
        <v>0.59505344791448334</v>
      </c>
      <c r="H34" s="93">
        <f>H22+H25+H28+H31</f>
        <v>2811</v>
      </c>
      <c r="I34" s="78">
        <f t="shared" si="1"/>
        <v>0.99013737231419519</v>
      </c>
      <c r="J34" s="78">
        <f t="shared" si="2"/>
        <v>0.58918465730454828</v>
      </c>
      <c r="K34" s="80"/>
    </row>
    <row r="35" spans="1:11" x14ac:dyDescent="0.2">
      <c r="A35" s="481"/>
      <c r="B35" s="482"/>
      <c r="C35" s="81" t="s">
        <v>30</v>
      </c>
      <c r="D35" s="94">
        <f t="shared" si="4"/>
        <v>1549</v>
      </c>
      <c r="E35" s="15">
        <f t="shared" si="4"/>
        <v>1285</v>
      </c>
      <c r="F35" s="15">
        <f t="shared" si="4"/>
        <v>1284</v>
      </c>
      <c r="G35" s="84">
        <f t="shared" si="0"/>
        <v>0.82892188508715303</v>
      </c>
      <c r="H35" s="95">
        <f>H23+H26+H29+H32</f>
        <v>1279</v>
      </c>
      <c r="I35" s="84">
        <f t="shared" si="1"/>
        <v>0.99610591900311529</v>
      </c>
      <c r="J35" s="84">
        <f t="shared" si="2"/>
        <v>0.82569399612653327</v>
      </c>
      <c r="K35" s="80"/>
    </row>
    <row r="36" spans="1:11" ht="15.75" thickBot="1" x14ac:dyDescent="0.3">
      <c r="A36" s="483"/>
      <c r="B36" s="484"/>
      <c r="C36" s="96" t="s">
        <v>26</v>
      </c>
      <c r="D36" s="87">
        <f>SUM(D34:D35)</f>
        <v>6320</v>
      </c>
      <c r="E36" s="24">
        <f>SUM(E34:E35)</f>
        <v>4133</v>
      </c>
      <c r="F36" s="24">
        <f>SUM(F34:F35)</f>
        <v>4123</v>
      </c>
      <c r="G36" s="88">
        <f t="shared" si="0"/>
        <v>0.65237341772151902</v>
      </c>
      <c r="H36" s="90">
        <f>SUM(H34:H35)</f>
        <v>4090</v>
      </c>
      <c r="I36" s="88">
        <f t="shared" si="1"/>
        <v>0.99199611933058451</v>
      </c>
      <c r="J36" s="88">
        <f t="shared" si="2"/>
        <v>0.64715189873417722</v>
      </c>
      <c r="K36" s="80"/>
    </row>
    <row r="37" spans="1:11" x14ac:dyDescent="0.2">
      <c r="A37" s="485" t="s">
        <v>60</v>
      </c>
      <c r="B37" s="486"/>
      <c r="C37" s="97" t="s">
        <v>45</v>
      </c>
      <c r="D37" s="98">
        <f t="shared" ref="D37:F38" si="5">D4+D7+D19+D34</f>
        <v>12064</v>
      </c>
      <c r="E37" s="99">
        <f t="shared" si="5"/>
        <v>7219</v>
      </c>
      <c r="F37" s="99">
        <f t="shared" si="5"/>
        <v>7196</v>
      </c>
      <c r="G37" s="100">
        <f t="shared" si="0"/>
        <v>0.59648541114058351</v>
      </c>
      <c r="H37" s="99">
        <f>H4+H7+H19+H34</f>
        <v>7095</v>
      </c>
      <c r="I37" s="100">
        <f t="shared" si="1"/>
        <v>0.98596442468037804</v>
      </c>
      <c r="J37" s="100">
        <f t="shared" si="2"/>
        <v>0.58811339522546424</v>
      </c>
      <c r="K37" s="80"/>
    </row>
    <row r="38" spans="1:11" x14ac:dyDescent="0.2">
      <c r="A38" s="487"/>
      <c r="B38" s="488"/>
      <c r="C38" s="101" t="s">
        <v>46</v>
      </c>
      <c r="D38" s="102">
        <f t="shared" si="5"/>
        <v>3798</v>
      </c>
      <c r="E38" s="103">
        <f t="shared" si="5"/>
        <v>3071</v>
      </c>
      <c r="F38" s="103">
        <f t="shared" si="5"/>
        <v>3067</v>
      </c>
      <c r="G38" s="104">
        <f t="shared" si="0"/>
        <v>0.80753027909426012</v>
      </c>
      <c r="H38" s="103">
        <f>H5+H8+H20+H35</f>
        <v>3039</v>
      </c>
      <c r="I38" s="105">
        <f t="shared" si="1"/>
        <v>0.99087055754809261</v>
      </c>
      <c r="J38" s="105">
        <f t="shared" si="2"/>
        <v>0.80015797788309639</v>
      </c>
      <c r="K38" s="80"/>
    </row>
    <row r="39" spans="1:11" ht="15.75" thickBot="1" x14ac:dyDescent="0.3">
      <c r="A39" s="489"/>
      <c r="B39" s="490"/>
      <c r="C39" s="106" t="s">
        <v>47</v>
      </c>
      <c r="D39" s="107">
        <f>SUM(D37:D38)</f>
        <v>15862</v>
      </c>
      <c r="E39" s="108">
        <f>SUM(E37:E38)</f>
        <v>10290</v>
      </c>
      <c r="F39" s="108">
        <f>SUM(F37:F38)</f>
        <v>10263</v>
      </c>
      <c r="G39" s="109">
        <f t="shared" si="0"/>
        <v>0.64701803051317619</v>
      </c>
      <c r="H39" s="108">
        <f>SUM(H37:H38)</f>
        <v>10134</v>
      </c>
      <c r="I39" s="109">
        <f t="shared" si="1"/>
        <v>0.98743057585501315</v>
      </c>
      <c r="J39" s="109">
        <f t="shared" si="2"/>
        <v>0.63888538645820203</v>
      </c>
    </row>
  </sheetData>
  <mergeCells count="24">
    <mergeCell ref="A34:B36"/>
    <mergeCell ref="A37:B39"/>
    <mergeCell ref="A10:A18"/>
    <mergeCell ref="B10:B12"/>
    <mergeCell ref="B13:B15"/>
    <mergeCell ref="B16:B18"/>
    <mergeCell ref="A19:B21"/>
    <mergeCell ref="A22:A33"/>
    <mergeCell ref="B22:B24"/>
    <mergeCell ref="B25:B27"/>
    <mergeCell ref="B28:B30"/>
    <mergeCell ref="B31:B33"/>
    <mergeCell ref="I1:I3"/>
    <mergeCell ref="J1:J3"/>
    <mergeCell ref="A4:A6"/>
    <mergeCell ref="B4:B6"/>
    <mergeCell ref="A7:A9"/>
    <mergeCell ref="B7:B9"/>
    <mergeCell ref="A1:C3"/>
    <mergeCell ref="D1:D3"/>
    <mergeCell ref="E1:E3"/>
    <mergeCell ref="F1:F3"/>
    <mergeCell ref="G1:G3"/>
    <mergeCell ref="H1:H3"/>
  </mergeCells>
  <printOptions horizontalCentered="1"/>
  <pageMargins left="0" right="0" top="1.82" bottom="0.69" header="0.69" footer="0"/>
  <pageSetup paperSize="9" scale="80" orientation="landscape" r:id="rId1"/>
  <headerFooter alignWithMargins="0">
    <oddHeader>&amp;L&amp;G&amp;C&amp;"Arial,Negrita"&amp;12
EVALUACIÓN DE BACHILLERATO PARA EL ACCESO A LA UNIVERSIDAD. Junio 2021.
Avance de Resultados.
Todas las Universidades y Provincias de Castilla y León.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1"/>
  <sheetViews>
    <sheetView view="pageLayout" zoomScaleNormal="100" zoomScaleSheetLayoutView="110" workbookViewId="0">
      <selection sqref="A1:C3"/>
    </sheetView>
  </sheetViews>
  <sheetFormatPr baseColWidth="10" defaultRowHeight="12.75" x14ac:dyDescent="0.2"/>
  <cols>
    <col min="1" max="16384" width="11.42578125" style="110"/>
  </cols>
  <sheetData>
    <row r="1" spans="1:11" x14ac:dyDescent="0.2">
      <c r="A1" s="503" t="s">
        <v>52</v>
      </c>
      <c r="B1" s="504"/>
      <c r="C1" s="505"/>
      <c r="D1" s="511" t="s">
        <v>53</v>
      </c>
      <c r="E1" s="494" t="s">
        <v>61</v>
      </c>
      <c r="F1" s="494" t="s">
        <v>62</v>
      </c>
      <c r="G1" s="494" t="s">
        <v>56</v>
      </c>
      <c r="H1" s="494" t="s">
        <v>63</v>
      </c>
      <c r="I1" s="494" t="s">
        <v>58</v>
      </c>
      <c r="J1" s="494" t="s">
        <v>59</v>
      </c>
    </row>
    <row r="2" spans="1:11" x14ac:dyDescent="0.2">
      <c r="A2" s="450"/>
      <c r="B2" s="506"/>
      <c r="C2" s="507"/>
      <c r="D2" s="512"/>
      <c r="E2" s="514"/>
      <c r="F2" s="514"/>
      <c r="G2" s="495"/>
      <c r="H2" s="514"/>
      <c r="I2" s="495"/>
      <c r="J2" s="495"/>
    </row>
    <row r="3" spans="1:11" ht="27.75" customHeight="1" thickBot="1" x14ac:dyDescent="0.25">
      <c r="A3" s="508"/>
      <c r="B3" s="509"/>
      <c r="C3" s="510"/>
      <c r="D3" s="513"/>
      <c r="E3" s="515"/>
      <c r="F3" s="515"/>
      <c r="G3" s="496"/>
      <c r="H3" s="515"/>
      <c r="I3" s="496"/>
      <c r="J3" s="496"/>
    </row>
    <row r="4" spans="1:11" x14ac:dyDescent="0.2">
      <c r="A4" s="497" t="s">
        <v>27</v>
      </c>
      <c r="B4" s="500" t="s">
        <v>28</v>
      </c>
      <c r="C4" s="111" t="s">
        <v>29</v>
      </c>
      <c r="D4" s="76">
        <v>1709</v>
      </c>
      <c r="E4" s="77">
        <v>157</v>
      </c>
      <c r="F4" s="77">
        <v>149</v>
      </c>
      <c r="G4" s="78">
        <f t="shared" ref="G4:G39" si="0">F4/D4</f>
        <v>8.7185488589818602E-2</v>
      </c>
      <c r="H4" s="79">
        <v>138</v>
      </c>
      <c r="I4" s="78">
        <f t="shared" ref="I4:I39" si="1">H4/F4</f>
        <v>0.9261744966442953</v>
      </c>
      <c r="J4" s="78">
        <f t="shared" ref="J4:J31" si="2">H4/D4</f>
        <v>8.0748976009362206E-2</v>
      </c>
      <c r="K4" s="112"/>
    </row>
    <row r="5" spans="1:11" x14ac:dyDescent="0.2">
      <c r="A5" s="498"/>
      <c r="B5" s="501"/>
      <c r="C5" s="113" t="s">
        <v>30</v>
      </c>
      <c r="D5" s="82">
        <v>598</v>
      </c>
      <c r="E5" s="83">
        <v>50</v>
      </c>
      <c r="F5" s="83">
        <v>49</v>
      </c>
      <c r="G5" s="84">
        <f t="shared" si="0"/>
        <v>8.193979933110368E-2</v>
      </c>
      <c r="H5" s="85">
        <v>41</v>
      </c>
      <c r="I5" s="84">
        <f t="shared" si="1"/>
        <v>0.83673469387755106</v>
      </c>
      <c r="J5" s="84">
        <f t="shared" si="2"/>
        <v>6.8561872909698993E-2</v>
      </c>
      <c r="K5" s="112"/>
    </row>
    <row r="6" spans="1:11" ht="13.5" thickBot="1" x14ac:dyDescent="0.25">
      <c r="A6" s="499"/>
      <c r="B6" s="502"/>
      <c r="C6" s="114" t="s">
        <v>26</v>
      </c>
      <c r="D6" s="87">
        <f>SUM(D4:D5)</f>
        <v>2307</v>
      </c>
      <c r="E6" s="24">
        <f>SUM(E4:E5)</f>
        <v>207</v>
      </c>
      <c r="F6" s="24">
        <f>SUM(F4:F5)</f>
        <v>198</v>
      </c>
      <c r="G6" s="88">
        <f t="shared" si="0"/>
        <v>8.5825747724317294E-2</v>
      </c>
      <c r="H6" s="89">
        <f>SUM(H4:H5)</f>
        <v>179</v>
      </c>
      <c r="I6" s="88">
        <f t="shared" si="1"/>
        <v>0.90404040404040409</v>
      </c>
      <c r="J6" s="88">
        <f t="shared" si="2"/>
        <v>7.75899436497616E-2</v>
      </c>
      <c r="K6" s="112"/>
    </row>
    <row r="7" spans="1:11" x14ac:dyDescent="0.2">
      <c r="A7" s="497" t="s">
        <v>31</v>
      </c>
      <c r="B7" s="500" t="s">
        <v>32</v>
      </c>
      <c r="C7" s="115" t="s">
        <v>29</v>
      </c>
      <c r="D7" s="76">
        <v>2279</v>
      </c>
      <c r="E7" s="77">
        <v>224</v>
      </c>
      <c r="F7" s="77">
        <v>221</v>
      </c>
      <c r="G7" s="78">
        <f t="shared" si="0"/>
        <v>9.697235629662132E-2</v>
      </c>
      <c r="H7" s="79">
        <v>197</v>
      </c>
      <c r="I7" s="78">
        <f t="shared" si="1"/>
        <v>0.89140271493212675</v>
      </c>
      <c r="J7" s="78">
        <f t="shared" si="2"/>
        <v>8.644142167617376E-2</v>
      </c>
      <c r="K7" s="112"/>
    </row>
    <row r="8" spans="1:11" x14ac:dyDescent="0.2">
      <c r="A8" s="498"/>
      <c r="B8" s="501"/>
      <c r="C8" s="113" t="s">
        <v>30</v>
      </c>
      <c r="D8" s="82">
        <v>717</v>
      </c>
      <c r="E8" s="83">
        <v>73</v>
      </c>
      <c r="F8" s="83">
        <v>71</v>
      </c>
      <c r="G8" s="84">
        <f t="shared" si="0"/>
        <v>9.9023709902370985E-2</v>
      </c>
      <c r="H8" s="85">
        <v>64</v>
      </c>
      <c r="I8" s="84">
        <f t="shared" si="1"/>
        <v>0.90140845070422537</v>
      </c>
      <c r="J8" s="84">
        <f t="shared" si="2"/>
        <v>8.926080892608089E-2</v>
      </c>
      <c r="K8" s="112"/>
    </row>
    <row r="9" spans="1:11" ht="13.5" thickBot="1" x14ac:dyDescent="0.25">
      <c r="A9" s="499"/>
      <c r="B9" s="502"/>
      <c r="C9" s="114" t="s">
        <v>26</v>
      </c>
      <c r="D9" s="87">
        <f>SUM(D7:D8)</f>
        <v>2996</v>
      </c>
      <c r="E9" s="24">
        <f>SUM(E7:E8)</f>
        <v>297</v>
      </c>
      <c r="F9" s="24">
        <f>SUM(F7:F8)</f>
        <v>292</v>
      </c>
      <c r="G9" s="88">
        <f t="shared" si="0"/>
        <v>9.7463284379172233E-2</v>
      </c>
      <c r="H9" s="90">
        <f>SUM(H7:H8)</f>
        <v>261</v>
      </c>
      <c r="I9" s="88">
        <f t="shared" si="1"/>
        <v>0.89383561643835618</v>
      </c>
      <c r="J9" s="88">
        <f t="shared" si="2"/>
        <v>8.7116154873164223E-2</v>
      </c>
      <c r="K9" s="112"/>
    </row>
    <row r="10" spans="1:11" x14ac:dyDescent="0.2">
      <c r="A10" s="497" t="s">
        <v>33</v>
      </c>
      <c r="B10" s="500" t="s">
        <v>34</v>
      </c>
      <c r="C10" s="115" t="s">
        <v>29</v>
      </c>
      <c r="D10" s="76">
        <v>739</v>
      </c>
      <c r="E10" s="77">
        <v>86</v>
      </c>
      <c r="F10" s="77">
        <v>85</v>
      </c>
      <c r="G10" s="78">
        <f t="shared" si="0"/>
        <v>0.11502029769959404</v>
      </c>
      <c r="H10" s="79">
        <v>69</v>
      </c>
      <c r="I10" s="78">
        <f t="shared" si="1"/>
        <v>0.81176470588235294</v>
      </c>
      <c r="J10" s="78">
        <f t="shared" si="2"/>
        <v>9.336941813261164E-2</v>
      </c>
      <c r="K10" s="112"/>
    </row>
    <row r="11" spans="1:11" x14ac:dyDescent="0.2">
      <c r="A11" s="498"/>
      <c r="B11" s="501"/>
      <c r="C11" s="113" t="s">
        <v>30</v>
      </c>
      <c r="D11" s="82">
        <v>234</v>
      </c>
      <c r="E11" s="83">
        <v>29</v>
      </c>
      <c r="F11" s="83">
        <v>29</v>
      </c>
      <c r="G11" s="84">
        <f t="shared" si="0"/>
        <v>0.12393162393162394</v>
      </c>
      <c r="H11" s="85">
        <v>27</v>
      </c>
      <c r="I11" s="84">
        <f t="shared" si="1"/>
        <v>0.93103448275862066</v>
      </c>
      <c r="J11" s="84">
        <f t="shared" si="2"/>
        <v>0.11538461538461539</v>
      </c>
      <c r="K11" s="112"/>
    </row>
    <row r="12" spans="1:11" ht="13.5" thickBot="1" x14ac:dyDescent="0.25">
      <c r="A12" s="498"/>
      <c r="B12" s="502"/>
      <c r="C12" s="116" t="s">
        <v>26</v>
      </c>
      <c r="D12" s="87">
        <f>SUM(D10:D11)</f>
        <v>973</v>
      </c>
      <c r="E12" s="24">
        <f>SUM(E10:E11)</f>
        <v>115</v>
      </c>
      <c r="F12" s="24">
        <f>SUM(F10:F11)</f>
        <v>114</v>
      </c>
      <c r="G12" s="88">
        <f t="shared" si="0"/>
        <v>0.1171634121274409</v>
      </c>
      <c r="H12" s="90">
        <f>SUM(H10:H11)</f>
        <v>96</v>
      </c>
      <c r="I12" s="88">
        <f t="shared" si="1"/>
        <v>0.84210526315789469</v>
      </c>
      <c r="J12" s="88">
        <f t="shared" si="2"/>
        <v>9.8663926002055494E-2</v>
      </c>
      <c r="K12" s="112"/>
    </row>
    <row r="13" spans="1:11" x14ac:dyDescent="0.2">
      <c r="A13" s="498"/>
      <c r="B13" s="500" t="s">
        <v>35</v>
      </c>
      <c r="C13" s="115" t="s">
        <v>29</v>
      </c>
      <c r="D13" s="76">
        <v>1644</v>
      </c>
      <c r="E13" s="77">
        <v>196</v>
      </c>
      <c r="F13" s="77">
        <v>194</v>
      </c>
      <c r="G13" s="78">
        <f t="shared" si="0"/>
        <v>0.11800486618004866</v>
      </c>
      <c r="H13" s="79">
        <v>175</v>
      </c>
      <c r="I13" s="78">
        <f t="shared" si="1"/>
        <v>0.90206185567010311</v>
      </c>
      <c r="J13" s="78">
        <f t="shared" si="2"/>
        <v>0.10644768856447688</v>
      </c>
      <c r="K13" s="112"/>
    </row>
    <row r="14" spans="1:11" x14ac:dyDescent="0.2">
      <c r="A14" s="498"/>
      <c r="B14" s="501"/>
      <c r="C14" s="113" t="s">
        <v>30</v>
      </c>
      <c r="D14" s="82">
        <v>585</v>
      </c>
      <c r="E14" s="83">
        <v>46</v>
      </c>
      <c r="F14" s="83">
        <v>46</v>
      </c>
      <c r="G14" s="84">
        <f t="shared" si="0"/>
        <v>7.8632478632478631E-2</v>
      </c>
      <c r="H14" s="85">
        <v>39</v>
      </c>
      <c r="I14" s="84">
        <f t="shared" si="1"/>
        <v>0.84782608695652173</v>
      </c>
      <c r="J14" s="84">
        <f t="shared" si="2"/>
        <v>6.6666666666666666E-2</v>
      </c>
      <c r="K14" s="112"/>
    </row>
    <row r="15" spans="1:11" ht="13.5" thickBot="1" x14ac:dyDescent="0.25">
      <c r="A15" s="498"/>
      <c r="B15" s="502"/>
      <c r="C15" s="116" t="s">
        <v>26</v>
      </c>
      <c r="D15" s="87">
        <f>SUM(D13:D14)</f>
        <v>2229</v>
      </c>
      <c r="E15" s="24">
        <f>SUM(E13:E14)</f>
        <v>242</v>
      </c>
      <c r="F15" s="24">
        <f>SUM(F13:F14)</f>
        <v>240</v>
      </c>
      <c r="G15" s="88">
        <f t="shared" si="0"/>
        <v>0.10767160161507403</v>
      </c>
      <c r="H15" s="90">
        <f>SUM(H13:H14)</f>
        <v>214</v>
      </c>
      <c r="I15" s="88">
        <f t="shared" si="1"/>
        <v>0.89166666666666672</v>
      </c>
      <c r="J15" s="88">
        <f t="shared" si="2"/>
        <v>9.6007178106774338E-2</v>
      </c>
      <c r="K15" s="112"/>
    </row>
    <row r="16" spans="1:11" x14ac:dyDescent="0.2">
      <c r="A16" s="498"/>
      <c r="B16" s="500" t="s">
        <v>36</v>
      </c>
      <c r="C16" s="115" t="s">
        <v>29</v>
      </c>
      <c r="D16" s="76">
        <v>922</v>
      </c>
      <c r="E16" s="77">
        <v>82</v>
      </c>
      <c r="F16" s="77">
        <v>81</v>
      </c>
      <c r="G16" s="78">
        <f t="shared" si="0"/>
        <v>8.7852494577006501E-2</v>
      </c>
      <c r="H16" s="79">
        <v>69</v>
      </c>
      <c r="I16" s="78">
        <f t="shared" si="1"/>
        <v>0.85185185185185186</v>
      </c>
      <c r="J16" s="78">
        <f t="shared" si="2"/>
        <v>7.4837310195227769E-2</v>
      </c>
      <c r="K16" s="112"/>
    </row>
    <row r="17" spans="1:11" x14ac:dyDescent="0.2">
      <c r="A17" s="498"/>
      <c r="B17" s="501"/>
      <c r="C17" s="113" t="s">
        <v>30</v>
      </c>
      <c r="D17" s="82">
        <v>115</v>
      </c>
      <c r="E17" s="83">
        <v>12</v>
      </c>
      <c r="F17" s="83">
        <v>12</v>
      </c>
      <c r="G17" s="84">
        <f t="shared" si="0"/>
        <v>0.10434782608695652</v>
      </c>
      <c r="H17" s="85">
        <v>11</v>
      </c>
      <c r="I17" s="84">
        <f t="shared" si="1"/>
        <v>0.91666666666666663</v>
      </c>
      <c r="J17" s="84">
        <f t="shared" si="2"/>
        <v>9.5652173913043481E-2</v>
      </c>
      <c r="K17" s="112"/>
    </row>
    <row r="18" spans="1:11" ht="13.5" thickBot="1" x14ac:dyDescent="0.25">
      <c r="A18" s="499"/>
      <c r="B18" s="502"/>
      <c r="C18" s="116" t="s">
        <v>26</v>
      </c>
      <c r="D18" s="87">
        <f>SUM(D16:D17)</f>
        <v>1037</v>
      </c>
      <c r="E18" s="24">
        <f>SUM(E16:E17)</f>
        <v>94</v>
      </c>
      <c r="F18" s="24">
        <f>SUM(F16:F17)</f>
        <v>93</v>
      </c>
      <c r="G18" s="88">
        <f t="shared" si="0"/>
        <v>8.9681774349083893E-2</v>
      </c>
      <c r="H18" s="90">
        <f>SUM(H16:H17)</f>
        <v>80</v>
      </c>
      <c r="I18" s="88">
        <f t="shared" si="1"/>
        <v>0.86021505376344087</v>
      </c>
      <c r="J18" s="88">
        <f t="shared" si="2"/>
        <v>7.7145612343297976E-2</v>
      </c>
      <c r="K18" s="112"/>
    </row>
    <row r="19" spans="1:11" x14ac:dyDescent="0.2">
      <c r="A19" s="516" t="s">
        <v>37</v>
      </c>
      <c r="B19" s="517"/>
      <c r="C19" s="117" t="s">
        <v>29</v>
      </c>
      <c r="D19" s="92">
        <f t="shared" ref="D19:F20" si="3">D10+D13+D16</f>
        <v>3305</v>
      </c>
      <c r="E19" s="6">
        <f t="shared" si="3"/>
        <v>364</v>
      </c>
      <c r="F19" s="6">
        <f t="shared" si="3"/>
        <v>360</v>
      </c>
      <c r="G19" s="78">
        <f t="shared" si="0"/>
        <v>0.10892586989409984</v>
      </c>
      <c r="H19" s="93">
        <f>H10+H13+H16</f>
        <v>313</v>
      </c>
      <c r="I19" s="78">
        <f t="shared" si="1"/>
        <v>0.86944444444444446</v>
      </c>
      <c r="J19" s="78">
        <f t="shared" si="2"/>
        <v>9.4704992435703475E-2</v>
      </c>
      <c r="K19" s="112"/>
    </row>
    <row r="20" spans="1:11" x14ac:dyDescent="0.2">
      <c r="A20" s="450"/>
      <c r="B20" s="506"/>
      <c r="C20" s="118" t="s">
        <v>30</v>
      </c>
      <c r="D20" s="94">
        <f t="shared" si="3"/>
        <v>934</v>
      </c>
      <c r="E20" s="15">
        <f t="shared" si="3"/>
        <v>87</v>
      </c>
      <c r="F20" s="15">
        <f t="shared" si="3"/>
        <v>87</v>
      </c>
      <c r="G20" s="84">
        <f t="shared" si="0"/>
        <v>9.3147751605995713E-2</v>
      </c>
      <c r="H20" s="95">
        <f>H11+H14+H17</f>
        <v>77</v>
      </c>
      <c r="I20" s="84">
        <f t="shared" si="1"/>
        <v>0.88505747126436785</v>
      </c>
      <c r="J20" s="84">
        <f t="shared" si="2"/>
        <v>8.2441113490364024E-2</v>
      </c>
      <c r="K20" s="112"/>
    </row>
    <row r="21" spans="1:11" ht="13.5" thickBot="1" x14ac:dyDescent="0.25">
      <c r="A21" s="508"/>
      <c r="B21" s="509"/>
      <c r="C21" s="119" t="s">
        <v>26</v>
      </c>
      <c r="D21" s="87">
        <f>SUM(D19:D20)</f>
        <v>4239</v>
      </c>
      <c r="E21" s="24">
        <f>SUM(E19:E20)</f>
        <v>451</v>
      </c>
      <c r="F21" s="24">
        <f>SUM(F19:F20)</f>
        <v>447</v>
      </c>
      <c r="G21" s="88">
        <f t="shared" si="0"/>
        <v>0.10544939844302902</v>
      </c>
      <c r="H21" s="90">
        <f>SUM(H19:H20)</f>
        <v>390</v>
      </c>
      <c r="I21" s="88">
        <f t="shared" si="1"/>
        <v>0.87248322147651003</v>
      </c>
      <c r="J21" s="88">
        <f t="shared" si="2"/>
        <v>9.2002830856334039E-2</v>
      </c>
      <c r="K21" s="112"/>
    </row>
    <row r="22" spans="1:11" x14ac:dyDescent="0.2">
      <c r="A22" s="524" t="s">
        <v>38</v>
      </c>
      <c r="B22" s="465" t="s">
        <v>39</v>
      </c>
      <c r="C22" s="115" t="s">
        <v>29</v>
      </c>
      <c r="D22" s="76">
        <v>709</v>
      </c>
      <c r="E22" s="77">
        <v>84</v>
      </c>
      <c r="F22" s="77">
        <v>84</v>
      </c>
      <c r="G22" s="78">
        <f t="shared" si="0"/>
        <v>0.11847672778561354</v>
      </c>
      <c r="H22" s="79">
        <v>76</v>
      </c>
      <c r="I22" s="78">
        <f t="shared" si="1"/>
        <v>0.90476190476190477</v>
      </c>
      <c r="J22" s="78">
        <f t="shared" si="2"/>
        <v>0.10719322990126939</v>
      </c>
      <c r="K22" s="112"/>
    </row>
    <row r="23" spans="1:11" x14ac:dyDescent="0.2">
      <c r="A23" s="525"/>
      <c r="B23" s="466"/>
      <c r="C23" s="113" t="s">
        <v>30</v>
      </c>
      <c r="D23" s="82">
        <v>214</v>
      </c>
      <c r="E23" s="83">
        <v>15</v>
      </c>
      <c r="F23" s="83">
        <v>15</v>
      </c>
      <c r="G23" s="84">
        <f t="shared" si="0"/>
        <v>7.0093457943925228E-2</v>
      </c>
      <c r="H23" s="85">
        <v>14</v>
      </c>
      <c r="I23" s="84">
        <f t="shared" si="1"/>
        <v>0.93333333333333335</v>
      </c>
      <c r="J23" s="84">
        <f t="shared" si="2"/>
        <v>6.5420560747663545E-2</v>
      </c>
      <c r="K23" s="112"/>
    </row>
    <row r="24" spans="1:11" ht="13.5" thickBot="1" x14ac:dyDescent="0.25">
      <c r="A24" s="525"/>
      <c r="B24" s="467"/>
      <c r="C24" s="116" t="s">
        <v>26</v>
      </c>
      <c r="D24" s="87">
        <f>SUM(D22:D23)</f>
        <v>923</v>
      </c>
      <c r="E24" s="24">
        <f>SUM(E22:E23)</f>
        <v>99</v>
      </c>
      <c r="F24" s="24">
        <f>SUM(F22:F23)</f>
        <v>99</v>
      </c>
      <c r="G24" s="88">
        <f t="shared" si="0"/>
        <v>0.10725893824485373</v>
      </c>
      <c r="H24" s="90">
        <f>SUM(H22:H23)</f>
        <v>90</v>
      </c>
      <c r="I24" s="88">
        <f t="shared" si="1"/>
        <v>0.90909090909090906</v>
      </c>
      <c r="J24" s="88">
        <f t="shared" si="2"/>
        <v>9.7508125677139762E-2</v>
      </c>
      <c r="K24" s="112"/>
    </row>
    <row r="25" spans="1:11" x14ac:dyDescent="0.2">
      <c r="A25" s="525"/>
      <c r="B25" s="465" t="s">
        <v>40</v>
      </c>
      <c r="C25" s="115" t="s">
        <v>29</v>
      </c>
      <c r="D25" s="76">
        <v>861</v>
      </c>
      <c r="E25" s="77">
        <v>91</v>
      </c>
      <c r="F25" s="77">
        <v>91</v>
      </c>
      <c r="G25" s="78">
        <f t="shared" si="0"/>
        <v>0.10569105691056911</v>
      </c>
      <c r="H25" s="79">
        <v>85</v>
      </c>
      <c r="I25" s="78">
        <f t="shared" si="1"/>
        <v>0.93406593406593408</v>
      </c>
      <c r="J25" s="78">
        <f t="shared" si="2"/>
        <v>9.8722415795586521E-2</v>
      </c>
      <c r="K25" s="112"/>
    </row>
    <row r="26" spans="1:11" x14ac:dyDescent="0.2">
      <c r="A26" s="525"/>
      <c r="B26" s="466"/>
      <c r="C26" s="113" t="s">
        <v>30</v>
      </c>
      <c r="D26" s="82">
        <v>161</v>
      </c>
      <c r="E26" s="83">
        <v>14</v>
      </c>
      <c r="F26" s="83">
        <v>14</v>
      </c>
      <c r="G26" s="84">
        <f t="shared" si="0"/>
        <v>8.6956521739130432E-2</v>
      </c>
      <c r="H26" s="85">
        <v>10</v>
      </c>
      <c r="I26" s="84">
        <f t="shared" si="1"/>
        <v>0.7142857142857143</v>
      </c>
      <c r="J26" s="84">
        <f t="shared" si="2"/>
        <v>6.2111801242236024E-2</v>
      </c>
      <c r="K26" s="112"/>
    </row>
    <row r="27" spans="1:11" ht="13.5" thickBot="1" x14ac:dyDescent="0.25">
      <c r="A27" s="525"/>
      <c r="B27" s="467"/>
      <c r="C27" s="116" t="s">
        <v>26</v>
      </c>
      <c r="D27" s="87">
        <f>SUM(D25:D26)</f>
        <v>1022</v>
      </c>
      <c r="E27" s="24">
        <f>SUM(E25:E26)</f>
        <v>105</v>
      </c>
      <c r="F27" s="24">
        <f>SUM(F25:F26)</f>
        <v>105</v>
      </c>
      <c r="G27" s="88">
        <f t="shared" si="0"/>
        <v>0.10273972602739725</v>
      </c>
      <c r="H27" s="90">
        <f>SUM(H25:H26)</f>
        <v>95</v>
      </c>
      <c r="I27" s="88">
        <f t="shared" si="1"/>
        <v>0.90476190476190477</v>
      </c>
      <c r="J27" s="88">
        <f t="shared" si="2"/>
        <v>9.2954990215264183E-2</v>
      </c>
      <c r="K27" s="112"/>
    </row>
    <row r="28" spans="1:11" x14ac:dyDescent="0.2">
      <c r="A28" s="525"/>
      <c r="B28" s="465" t="s">
        <v>41</v>
      </c>
      <c r="C28" s="115" t="s">
        <v>29</v>
      </c>
      <c r="D28" s="76">
        <v>570</v>
      </c>
      <c r="E28" s="77">
        <v>47</v>
      </c>
      <c r="F28" s="77">
        <v>46</v>
      </c>
      <c r="G28" s="78">
        <f t="shared" si="0"/>
        <v>8.0701754385964913E-2</v>
      </c>
      <c r="H28" s="79">
        <v>41</v>
      </c>
      <c r="I28" s="78">
        <f t="shared" si="1"/>
        <v>0.89130434782608692</v>
      </c>
      <c r="J28" s="78">
        <f t="shared" si="2"/>
        <v>7.192982456140351E-2</v>
      </c>
      <c r="K28" s="112"/>
    </row>
    <row r="29" spans="1:11" x14ac:dyDescent="0.2">
      <c r="A29" s="525"/>
      <c r="B29" s="466"/>
      <c r="C29" s="113" t="s">
        <v>30</v>
      </c>
      <c r="D29" s="82">
        <v>26</v>
      </c>
      <c r="E29" s="83">
        <v>4</v>
      </c>
      <c r="F29" s="83">
        <v>4</v>
      </c>
      <c r="G29" s="84">
        <f t="shared" si="0"/>
        <v>0.15384615384615385</v>
      </c>
      <c r="H29" s="85">
        <v>3</v>
      </c>
      <c r="I29" s="84">
        <f t="shared" si="1"/>
        <v>0.75</v>
      </c>
      <c r="J29" s="84">
        <f t="shared" si="2"/>
        <v>0.11538461538461539</v>
      </c>
      <c r="K29" s="112"/>
    </row>
    <row r="30" spans="1:11" ht="13.5" thickBot="1" x14ac:dyDescent="0.25">
      <c r="A30" s="525"/>
      <c r="B30" s="467"/>
      <c r="C30" s="116" t="s">
        <v>26</v>
      </c>
      <c r="D30" s="87">
        <f>SUM(D28:D29)</f>
        <v>596</v>
      </c>
      <c r="E30" s="24">
        <f>SUM(E28:E29)</f>
        <v>51</v>
      </c>
      <c r="F30" s="24">
        <f>SUM(F28:F29)</f>
        <v>50</v>
      </c>
      <c r="G30" s="88">
        <f t="shared" si="0"/>
        <v>8.3892617449664433E-2</v>
      </c>
      <c r="H30" s="90">
        <f>SUM(H28:H29)</f>
        <v>44</v>
      </c>
      <c r="I30" s="88">
        <f t="shared" si="1"/>
        <v>0.88</v>
      </c>
      <c r="J30" s="88">
        <f t="shared" si="2"/>
        <v>7.3825503355704702E-2</v>
      </c>
      <c r="K30" s="112"/>
    </row>
    <row r="31" spans="1:11" x14ac:dyDescent="0.2">
      <c r="A31" s="525"/>
      <c r="B31" s="465" t="s">
        <v>42</v>
      </c>
      <c r="C31" s="115" t="s">
        <v>29</v>
      </c>
      <c r="D31" s="92">
        <v>2631</v>
      </c>
      <c r="E31" s="77">
        <v>257</v>
      </c>
      <c r="F31" s="77">
        <v>255</v>
      </c>
      <c r="G31" s="78">
        <f t="shared" si="0"/>
        <v>9.6921322690992018E-2</v>
      </c>
      <c r="H31" s="79">
        <v>234</v>
      </c>
      <c r="I31" s="78">
        <f t="shared" si="1"/>
        <v>0.91764705882352937</v>
      </c>
      <c r="J31" s="78">
        <f t="shared" si="2"/>
        <v>8.8939566704675024E-2</v>
      </c>
      <c r="K31" s="112"/>
    </row>
    <row r="32" spans="1:11" x14ac:dyDescent="0.2">
      <c r="A32" s="525"/>
      <c r="B32" s="466"/>
      <c r="C32" s="113" t="s">
        <v>30</v>
      </c>
      <c r="D32" s="94">
        <v>1148</v>
      </c>
      <c r="E32" s="83">
        <v>110</v>
      </c>
      <c r="F32" s="83">
        <v>110</v>
      </c>
      <c r="G32" s="84">
        <f t="shared" si="0"/>
        <v>9.5818815331010457E-2</v>
      </c>
      <c r="H32" s="83">
        <v>101</v>
      </c>
      <c r="I32" s="84">
        <f t="shared" si="1"/>
        <v>0.91818181818181821</v>
      </c>
      <c r="J32" s="84">
        <f>H32/D32</f>
        <v>8.7979094076655051E-2</v>
      </c>
      <c r="K32" s="112"/>
    </row>
    <row r="33" spans="1:11" ht="13.5" thickBot="1" x14ac:dyDescent="0.25">
      <c r="A33" s="526"/>
      <c r="B33" s="467"/>
      <c r="C33" s="116" t="s">
        <v>26</v>
      </c>
      <c r="D33" s="87">
        <f>SUM(D31:D32)</f>
        <v>3779</v>
      </c>
      <c r="E33" s="120">
        <f>SUM(E31:E32)</f>
        <v>367</v>
      </c>
      <c r="F33" s="120">
        <f>SUM(F31:F32)</f>
        <v>365</v>
      </c>
      <c r="G33" s="121">
        <f t="shared" si="0"/>
        <v>9.658639851812649E-2</v>
      </c>
      <c r="H33" s="120">
        <f>SUM(H31:H32)</f>
        <v>335</v>
      </c>
      <c r="I33" s="121">
        <f t="shared" si="1"/>
        <v>0.9178082191780822</v>
      </c>
      <c r="J33" s="121">
        <f t="shared" ref="J33:J39" si="4">H33/D33</f>
        <v>8.8647790420746234E-2</v>
      </c>
      <c r="K33" s="112"/>
    </row>
    <row r="34" spans="1:11" x14ac:dyDescent="0.2">
      <c r="A34" s="516" t="s">
        <v>43</v>
      </c>
      <c r="B34" s="517"/>
      <c r="C34" s="117" t="s">
        <v>29</v>
      </c>
      <c r="D34" s="92">
        <f t="shared" ref="D34:F35" si="5">D22+D25+D28+D31</f>
        <v>4771</v>
      </c>
      <c r="E34" s="122">
        <f t="shared" si="5"/>
        <v>479</v>
      </c>
      <c r="F34" s="122">
        <f t="shared" si="5"/>
        <v>476</v>
      </c>
      <c r="G34" s="123">
        <f t="shared" si="0"/>
        <v>9.9769440368895415E-2</v>
      </c>
      <c r="H34" s="122">
        <f>H22+H25+H28+H31</f>
        <v>436</v>
      </c>
      <c r="I34" s="123">
        <f t="shared" si="1"/>
        <v>0.91596638655462181</v>
      </c>
      <c r="J34" s="123">
        <f t="shared" si="4"/>
        <v>9.1385453783273951E-2</v>
      </c>
      <c r="K34" s="112"/>
    </row>
    <row r="35" spans="1:11" x14ac:dyDescent="0.2">
      <c r="A35" s="450"/>
      <c r="B35" s="506"/>
      <c r="C35" s="118" t="s">
        <v>30</v>
      </c>
      <c r="D35" s="94">
        <f t="shared" si="5"/>
        <v>1549</v>
      </c>
      <c r="E35" s="124">
        <f t="shared" si="5"/>
        <v>143</v>
      </c>
      <c r="F35" s="124">
        <f t="shared" si="5"/>
        <v>143</v>
      </c>
      <c r="G35" s="125">
        <f t="shared" si="0"/>
        <v>9.2317624273724988E-2</v>
      </c>
      <c r="H35" s="124">
        <f>H23+H26+H29+H32</f>
        <v>128</v>
      </c>
      <c r="I35" s="125">
        <f t="shared" si="1"/>
        <v>0.8951048951048951</v>
      </c>
      <c r="J35" s="125">
        <f t="shared" si="4"/>
        <v>8.2633957391865714E-2</v>
      </c>
      <c r="K35" s="112"/>
    </row>
    <row r="36" spans="1:11" ht="13.5" thickBot="1" x14ac:dyDescent="0.25">
      <c r="A36" s="508"/>
      <c r="B36" s="509"/>
      <c r="C36" s="119" t="s">
        <v>26</v>
      </c>
      <c r="D36" s="87">
        <f>SUM(D34:D35)</f>
        <v>6320</v>
      </c>
      <c r="E36" s="126">
        <f>SUM(E34:E35)</f>
        <v>622</v>
      </c>
      <c r="F36" s="126">
        <f>SUM(F34:F35)</f>
        <v>619</v>
      </c>
      <c r="G36" s="127">
        <f t="shared" si="0"/>
        <v>9.7943037974683539E-2</v>
      </c>
      <c r="H36" s="128">
        <f>SUM(H34:H35)</f>
        <v>564</v>
      </c>
      <c r="I36" s="127">
        <f t="shared" si="1"/>
        <v>0.91114701130856224</v>
      </c>
      <c r="J36" s="127">
        <f t="shared" si="4"/>
        <v>8.9240506329113928E-2</v>
      </c>
      <c r="K36" s="112"/>
    </row>
    <row r="37" spans="1:11" x14ac:dyDescent="0.2">
      <c r="A37" s="518" t="s">
        <v>64</v>
      </c>
      <c r="B37" s="519"/>
      <c r="C37" s="129" t="s">
        <v>45</v>
      </c>
      <c r="D37" s="98">
        <f>D4+D7+D19+D34</f>
        <v>12064</v>
      </c>
      <c r="E37" s="130">
        <f>E7+E4+E19+E34</f>
        <v>1224</v>
      </c>
      <c r="F37" s="130">
        <f>F7+F4+F19+F34</f>
        <v>1206</v>
      </c>
      <c r="G37" s="131">
        <f t="shared" si="0"/>
        <v>9.9966843501326258E-2</v>
      </c>
      <c r="H37" s="130">
        <f>H7+H4+H19+H34</f>
        <v>1084</v>
      </c>
      <c r="I37" s="131">
        <f t="shared" si="1"/>
        <v>0.89883913764510781</v>
      </c>
      <c r="J37" s="131">
        <f t="shared" si="4"/>
        <v>8.9854111405835546E-2</v>
      </c>
      <c r="K37" s="112"/>
    </row>
    <row r="38" spans="1:11" x14ac:dyDescent="0.2">
      <c r="A38" s="520" t="s">
        <v>65</v>
      </c>
      <c r="B38" s="521"/>
      <c r="C38" s="132" t="s">
        <v>46</v>
      </c>
      <c r="D38" s="102">
        <f>D5+D8+D20+D35</f>
        <v>3798</v>
      </c>
      <c r="E38" s="133">
        <f>E5+E8+E20+E35</f>
        <v>353</v>
      </c>
      <c r="F38" s="133">
        <f>F5+F8+F20+F35</f>
        <v>350</v>
      </c>
      <c r="G38" s="134">
        <f t="shared" si="0"/>
        <v>9.2153765139547136E-2</v>
      </c>
      <c r="H38" s="133">
        <f>H5+H8+H20+H35</f>
        <v>310</v>
      </c>
      <c r="I38" s="135">
        <f t="shared" si="1"/>
        <v>0.88571428571428568</v>
      </c>
      <c r="J38" s="136">
        <f t="shared" si="4"/>
        <v>8.1621906266456032E-2</v>
      </c>
      <c r="K38" s="112"/>
    </row>
    <row r="39" spans="1:11" ht="13.5" thickBot="1" x14ac:dyDescent="0.25">
      <c r="A39" s="522"/>
      <c r="B39" s="523"/>
      <c r="C39" s="137" t="s">
        <v>47</v>
      </c>
      <c r="D39" s="107">
        <f>SUM(D37:D38)</f>
        <v>15862</v>
      </c>
      <c r="E39" s="138">
        <f>SUM(E37:E38)</f>
        <v>1577</v>
      </c>
      <c r="F39" s="138">
        <f>SUM(F37:F38)</f>
        <v>1556</v>
      </c>
      <c r="G39" s="139">
        <f t="shared" si="0"/>
        <v>9.8096078678602955E-2</v>
      </c>
      <c r="H39" s="138">
        <f>SUM(H37:H38)</f>
        <v>1394</v>
      </c>
      <c r="I39" s="140">
        <f t="shared" si="1"/>
        <v>0.89588688946015427</v>
      </c>
      <c r="J39" s="141">
        <f t="shared" si="4"/>
        <v>8.7882990795612154E-2</v>
      </c>
      <c r="K39" s="112"/>
    </row>
    <row r="41" spans="1:11" x14ac:dyDescent="0.2">
      <c r="E41" s="112"/>
    </row>
  </sheetData>
  <mergeCells count="26">
    <mergeCell ref="A34:B36"/>
    <mergeCell ref="A37:B37"/>
    <mergeCell ref="A38:B38"/>
    <mergeCell ref="A39:B39"/>
    <mergeCell ref="A10:A18"/>
    <mergeCell ref="B10:B12"/>
    <mergeCell ref="B13:B15"/>
    <mergeCell ref="B16:B18"/>
    <mergeCell ref="A19:B21"/>
    <mergeCell ref="A22:A33"/>
    <mergeCell ref="B22:B24"/>
    <mergeCell ref="B25:B27"/>
    <mergeCell ref="B28:B30"/>
    <mergeCell ref="B31:B33"/>
    <mergeCell ref="I1:I3"/>
    <mergeCell ref="J1:J3"/>
    <mergeCell ref="A4:A6"/>
    <mergeCell ref="B4:B6"/>
    <mergeCell ref="A7:A9"/>
    <mergeCell ref="B7:B9"/>
    <mergeCell ref="A1:C3"/>
    <mergeCell ref="D1:D3"/>
    <mergeCell ref="E1:E3"/>
    <mergeCell ref="F1:F3"/>
    <mergeCell ref="G1:G3"/>
    <mergeCell ref="H1:H3"/>
  </mergeCells>
  <printOptions horizontalCentered="1"/>
  <pageMargins left="0" right="0" top="1.94" bottom="0.68" header="0.74" footer="0"/>
  <pageSetup paperSize="9" scale="80" orientation="landscape" r:id="rId1"/>
  <headerFooter alignWithMargins="0">
    <oddHeader>&amp;L&amp;G&amp;C&amp;"Arial,Negrita"&amp;12
EVALUACIÓN DE BACHILLERATO PARA EL ACCESO A LA UNIVERSIDAD. Julio 2021.
Avance de Resultados.
Todas las Universidades y Provincias de Castilla y León.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view="pageLayout" zoomScaleNormal="100" workbookViewId="0">
      <selection activeCell="M3" sqref="M3"/>
    </sheetView>
  </sheetViews>
  <sheetFormatPr baseColWidth="10" defaultRowHeight="12.75" x14ac:dyDescent="0.2"/>
  <cols>
    <col min="1" max="1" width="14.42578125" customWidth="1"/>
    <col min="2" max="2" width="6.5703125" bestFit="1" customWidth="1"/>
    <col min="3" max="3" width="5.5703125" bestFit="1" customWidth="1"/>
    <col min="4" max="4" width="7" bestFit="1" customWidth="1"/>
    <col min="5" max="5" width="6.5703125" bestFit="1" customWidth="1"/>
    <col min="6" max="6" width="5.5703125" bestFit="1" customWidth="1"/>
    <col min="7" max="7" width="7" bestFit="1" customWidth="1"/>
    <col min="8" max="9" width="7.28515625" bestFit="1" customWidth="1"/>
    <col min="10" max="10" width="7" bestFit="1" customWidth="1"/>
    <col min="11" max="11" width="5.5703125" bestFit="1" customWidth="1"/>
    <col min="12" max="12" width="4.7109375" bestFit="1" customWidth="1"/>
    <col min="13" max="13" width="7" bestFit="1" customWidth="1"/>
    <col min="14" max="14" width="5.5703125" bestFit="1" customWidth="1"/>
    <col min="15" max="15" width="4.7109375" bestFit="1" customWidth="1"/>
    <col min="16" max="16" width="7" bestFit="1" customWidth="1"/>
    <col min="17" max="18" width="7.28515625" bestFit="1" customWidth="1"/>
    <col min="19" max="19" width="7" bestFit="1" customWidth="1"/>
    <col min="20" max="20" width="5.5703125" bestFit="1" customWidth="1"/>
    <col min="21" max="21" width="4.7109375" bestFit="1" customWidth="1"/>
    <col min="22" max="22" width="7" bestFit="1" customWidth="1"/>
    <col min="23" max="23" width="5.5703125" bestFit="1" customWidth="1"/>
    <col min="24" max="24" width="4.7109375" bestFit="1" customWidth="1"/>
    <col min="25" max="25" width="7" bestFit="1" customWidth="1"/>
    <col min="26" max="26" width="8.28515625" bestFit="1" customWidth="1"/>
    <col min="27" max="27" width="7.28515625" bestFit="1" customWidth="1"/>
    <col min="28" max="28" width="7" bestFit="1" customWidth="1"/>
  </cols>
  <sheetData>
    <row r="1" spans="1:30" ht="45" customHeight="1" thickBot="1" x14ac:dyDescent="0.25">
      <c r="A1" s="142"/>
      <c r="B1" s="530" t="s">
        <v>66</v>
      </c>
      <c r="C1" s="531"/>
      <c r="D1" s="531"/>
      <c r="E1" s="531"/>
      <c r="F1" s="531"/>
      <c r="G1" s="531"/>
      <c r="H1" s="531"/>
      <c r="I1" s="531"/>
      <c r="J1" s="532"/>
      <c r="K1" s="530" t="s">
        <v>67</v>
      </c>
      <c r="L1" s="531"/>
      <c r="M1" s="531"/>
      <c r="N1" s="531"/>
      <c r="O1" s="531"/>
      <c r="P1" s="531"/>
      <c r="Q1" s="531"/>
      <c r="R1" s="531"/>
      <c r="S1" s="532"/>
      <c r="T1" s="530" t="s">
        <v>68</v>
      </c>
      <c r="U1" s="531"/>
      <c r="V1" s="531"/>
      <c r="W1" s="531"/>
      <c r="X1" s="531"/>
      <c r="Y1" s="531"/>
      <c r="Z1" s="531"/>
      <c r="AA1" s="531"/>
      <c r="AB1" s="532"/>
    </row>
    <row r="2" spans="1:30" s="144" customFormat="1" ht="45" customHeight="1" thickBot="1" x14ac:dyDescent="0.25">
      <c r="A2" s="143"/>
      <c r="B2" s="527" t="s">
        <v>69</v>
      </c>
      <c r="C2" s="528"/>
      <c r="D2" s="529"/>
      <c r="E2" s="533" t="s">
        <v>70</v>
      </c>
      <c r="F2" s="534"/>
      <c r="G2" s="535"/>
      <c r="H2" s="528" t="s">
        <v>71</v>
      </c>
      <c r="I2" s="528"/>
      <c r="J2" s="529"/>
      <c r="K2" s="527" t="s">
        <v>72</v>
      </c>
      <c r="L2" s="528"/>
      <c r="M2" s="529"/>
      <c r="N2" s="527" t="s">
        <v>73</v>
      </c>
      <c r="O2" s="528"/>
      <c r="P2" s="529"/>
      <c r="Q2" s="527" t="s">
        <v>74</v>
      </c>
      <c r="R2" s="528"/>
      <c r="S2" s="529"/>
      <c r="T2" s="527" t="s">
        <v>69</v>
      </c>
      <c r="U2" s="528"/>
      <c r="V2" s="529"/>
      <c r="W2" s="527" t="s">
        <v>70</v>
      </c>
      <c r="X2" s="528"/>
      <c r="Y2" s="529"/>
      <c r="Z2" s="527" t="s">
        <v>71</v>
      </c>
      <c r="AA2" s="528"/>
      <c r="AB2" s="529"/>
    </row>
    <row r="3" spans="1:30" s="149" customFormat="1" ht="45" customHeight="1" thickBot="1" x14ac:dyDescent="0.25">
      <c r="A3" s="145" t="s">
        <v>75</v>
      </c>
      <c r="B3" s="146" t="s">
        <v>24</v>
      </c>
      <c r="C3" s="147" t="s">
        <v>25</v>
      </c>
      <c r="D3" s="148" t="s">
        <v>76</v>
      </c>
      <c r="E3" s="146" t="s">
        <v>24</v>
      </c>
      <c r="F3" s="147" t="s">
        <v>25</v>
      </c>
      <c r="G3" s="148" t="s">
        <v>76</v>
      </c>
      <c r="H3" s="146" t="s">
        <v>24</v>
      </c>
      <c r="I3" s="147" t="s">
        <v>25</v>
      </c>
      <c r="J3" s="148" t="s">
        <v>76</v>
      </c>
      <c r="K3" s="146" t="s">
        <v>24</v>
      </c>
      <c r="L3" s="147" t="s">
        <v>25</v>
      </c>
      <c r="M3" s="148" t="s">
        <v>76</v>
      </c>
      <c r="N3" s="146" t="s">
        <v>24</v>
      </c>
      <c r="O3" s="147" t="s">
        <v>25</v>
      </c>
      <c r="P3" s="148" t="s">
        <v>76</v>
      </c>
      <c r="Q3" s="146" t="s">
        <v>24</v>
      </c>
      <c r="R3" s="147" t="s">
        <v>25</v>
      </c>
      <c r="S3" s="148" t="s">
        <v>76</v>
      </c>
      <c r="T3" s="146" t="s">
        <v>24</v>
      </c>
      <c r="U3" s="147" t="s">
        <v>25</v>
      </c>
      <c r="V3" s="148" t="s">
        <v>76</v>
      </c>
      <c r="W3" s="146" t="s">
        <v>24</v>
      </c>
      <c r="X3" s="147" t="s">
        <v>25</v>
      </c>
      <c r="Y3" s="148" t="s">
        <v>76</v>
      </c>
      <c r="Z3" s="146" t="s">
        <v>24</v>
      </c>
      <c r="AA3" s="147" t="s">
        <v>25</v>
      </c>
      <c r="AB3" s="148" t="s">
        <v>76</v>
      </c>
    </row>
    <row r="4" spans="1:30" s="149" customFormat="1" ht="45" customHeight="1" x14ac:dyDescent="0.2">
      <c r="A4" s="150" t="s">
        <v>77</v>
      </c>
      <c r="B4" s="151">
        <v>1570</v>
      </c>
      <c r="C4" s="152">
        <v>198</v>
      </c>
      <c r="D4" s="153">
        <f>B4+C4</f>
        <v>1768</v>
      </c>
      <c r="E4" s="154">
        <v>1548</v>
      </c>
      <c r="F4" s="155">
        <v>179</v>
      </c>
      <c r="G4" s="156">
        <f>E4+F4</f>
        <v>1727</v>
      </c>
      <c r="H4" s="157">
        <f t="shared" ref="H4:J8" si="0">E4/B4</f>
        <v>0.98598726114649682</v>
      </c>
      <c r="I4" s="157">
        <f t="shared" si="0"/>
        <v>0.90404040404040409</v>
      </c>
      <c r="J4" s="158">
        <f t="shared" si="0"/>
        <v>0.97680995475113119</v>
      </c>
      <c r="K4" s="159">
        <v>929</v>
      </c>
      <c r="L4" s="160">
        <v>106</v>
      </c>
      <c r="M4" s="161">
        <f>SUM(K4:L4)</f>
        <v>1035</v>
      </c>
      <c r="N4" s="159">
        <v>914</v>
      </c>
      <c r="O4" s="162">
        <v>98</v>
      </c>
      <c r="P4" s="156">
        <f>SUM(N4:O4)</f>
        <v>1012</v>
      </c>
      <c r="Q4" s="163">
        <f t="shared" ref="Q4:S8" si="1">N4/K4</f>
        <v>0.9838536060279871</v>
      </c>
      <c r="R4" s="164">
        <f t="shared" si="1"/>
        <v>0.92452830188679247</v>
      </c>
      <c r="S4" s="165">
        <f t="shared" si="1"/>
        <v>0.97777777777777775</v>
      </c>
      <c r="T4" s="159">
        <f>B4-K4</f>
        <v>641</v>
      </c>
      <c r="U4" s="160">
        <f t="shared" ref="U4:Y7" si="2">C4-L4</f>
        <v>92</v>
      </c>
      <c r="V4" s="161">
        <f t="shared" si="2"/>
        <v>733</v>
      </c>
      <c r="W4" s="159">
        <f t="shared" si="2"/>
        <v>634</v>
      </c>
      <c r="X4" s="162">
        <f t="shared" si="2"/>
        <v>81</v>
      </c>
      <c r="Y4" s="156">
        <f t="shared" si="2"/>
        <v>715</v>
      </c>
      <c r="Z4" s="163">
        <f t="shared" ref="Z4:AB8" si="3">W4/T4</f>
        <v>0.98907956318252732</v>
      </c>
      <c r="AA4" s="164">
        <f t="shared" si="3"/>
        <v>0.88043478260869568</v>
      </c>
      <c r="AB4" s="165">
        <f t="shared" si="3"/>
        <v>0.97544338335607095</v>
      </c>
      <c r="AD4" s="166"/>
    </row>
    <row r="5" spans="1:30" s="149" customFormat="1" ht="45" customHeight="1" x14ac:dyDescent="0.2">
      <c r="A5" s="167" t="s">
        <v>78</v>
      </c>
      <c r="B5" s="168">
        <v>1849</v>
      </c>
      <c r="C5" s="152">
        <v>292</v>
      </c>
      <c r="D5" s="169">
        <f>B5+C5</f>
        <v>2141</v>
      </c>
      <c r="E5" s="170">
        <v>1814</v>
      </c>
      <c r="F5" s="155">
        <v>261</v>
      </c>
      <c r="G5" s="171">
        <f>E5+F5</f>
        <v>2075</v>
      </c>
      <c r="H5" s="172">
        <f t="shared" si="0"/>
        <v>0.98107084910762576</v>
      </c>
      <c r="I5" s="172">
        <f t="shared" si="0"/>
        <v>0.89383561643835618</v>
      </c>
      <c r="J5" s="173">
        <f t="shared" si="0"/>
        <v>0.96917328351237741</v>
      </c>
      <c r="K5" s="159">
        <v>1084</v>
      </c>
      <c r="L5" s="174">
        <v>146</v>
      </c>
      <c r="M5" s="161">
        <f>SUM(K5:L5)</f>
        <v>1230</v>
      </c>
      <c r="N5" s="159">
        <v>1062</v>
      </c>
      <c r="O5" s="174">
        <v>127</v>
      </c>
      <c r="P5" s="156">
        <f>SUM(N5:O5)</f>
        <v>1189</v>
      </c>
      <c r="Q5" s="175">
        <f t="shared" si="1"/>
        <v>0.97970479704797053</v>
      </c>
      <c r="R5" s="176">
        <f t="shared" si="1"/>
        <v>0.86986301369863017</v>
      </c>
      <c r="S5" s="177">
        <f t="shared" si="1"/>
        <v>0.96666666666666667</v>
      </c>
      <c r="T5" s="159">
        <f t="shared" ref="T5:T7" si="4">B5-K5</f>
        <v>765</v>
      </c>
      <c r="U5" s="174">
        <f t="shared" si="2"/>
        <v>146</v>
      </c>
      <c r="V5" s="161">
        <f t="shared" si="2"/>
        <v>911</v>
      </c>
      <c r="W5" s="159">
        <f t="shared" si="2"/>
        <v>752</v>
      </c>
      <c r="X5" s="174">
        <f t="shared" si="2"/>
        <v>134</v>
      </c>
      <c r="Y5" s="156">
        <f t="shared" si="2"/>
        <v>886</v>
      </c>
      <c r="Z5" s="175">
        <f t="shared" si="3"/>
        <v>0.98300653594771237</v>
      </c>
      <c r="AA5" s="176">
        <f t="shared" si="3"/>
        <v>0.9178082191780822</v>
      </c>
      <c r="AB5" s="177">
        <f t="shared" si="3"/>
        <v>0.97255762897914377</v>
      </c>
      <c r="AD5" s="166"/>
    </row>
    <row r="6" spans="1:30" s="149" customFormat="1" ht="45" customHeight="1" x14ac:dyDescent="0.2">
      <c r="A6" s="167" t="s">
        <v>79</v>
      </c>
      <c r="B6" s="168">
        <v>2721</v>
      </c>
      <c r="C6" s="152">
        <v>447</v>
      </c>
      <c r="D6" s="169">
        <f>B6+C6</f>
        <v>3168</v>
      </c>
      <c r="E6" s="170">
        <v>2682</v>
      </c>
      <c r="F6" s="155">
        <v>390</v>
      </c>
      <c r="G6" s="171">
        <f>E6+F6</f>
        <v>3072</v>
      </c>
      <c r="H6" s="172">
        <f t="shared" si="0"/>
        <v>0.98566703417861079</v>
      </c>
      <c r="I6" s="172">
        <f t="shared" si="0"/>
        <v>0.87248322147651003</v>
      </c>
      <c r="J6" s="173">
        <f t="shared" si="0"/>
        <v>0.96969696969696972</v>
      </c>
      <c r="K6" s="159">
        <v>1580</v>
      </c>
      <c r="L6" s="174">
        <v>262</v>
      </c>
      <c r="M6" s="161">
        <f>SUM(K6:L6)</f>
        <v>1842</v>
      </c>
      <c r="N6" s="159">
        <v>1553</v>
      </c>
      <c r="O6" s="174">
        <v>224</v>
      </c>
      <c r="P6" s="156">
        <f>SUM(N6:O6)</f>
        <v>1777</v>
      </c>
      <c r="Q6" s="175">
        <f t="shared" si="1"/>
        <v>0.98291139240506331</v>
      </c>
      <c r="R6" s="176">
        <f t="shared" si="1"/>
        <v>0.85496183206106868</v>
      </c>
      <c r="S6" s="177">
        <f t="shared" si="1"/>
        <v>0.96471226927252984</v>
      </c>
      <c r="T6" s="159">
        <f t="shared" si="4"/>
        <v>1141</v>
      </c>
      <c r="U6" s="174">
        <f t="shared" si="2"/>
        <v>185</v>
      </c>
      <c r="V6" s="161">
        <f t="shared" si="2"/>
        <v>1326</v>
      </c>
      <c r="W6" s="159">
        <f t="shared" si="2"/>
        <v>1129</v>
      </c>
      <c r="X6" s="174">
        <f t="shared" si="2"/>
        <v>166</v>
      </c>
      <c r="Y6" s="156">
        <f t="shared" si="2"/>
        <v>1295</v>
      </c>
      <c r="Z6" s="175">
        <f t="shared" si="3"/>
        <v>0.98948290972830855</v>
      </c>
      <c r="AA6" s="176">
        <f t="shared" si="3"/>
        <v>0.89729729729729735</v>
      </c>
      <c r="AB6" s="177">
        <f t="shared" si="3"/>
        <v>0.97662141779788836</v>
      </c>
      <c r="AD6" s="166"/>
    </row>
    <row r="7" spans="1:30" s="149" customFormat="1" ht="45" customHeight="1" thickBot="1" x14ac:dyDescent="0.25">
      <c r="A7" s="178" t="s">
        <v>80</v>
      </c>
      <c r="B7" s="179">
        <v>4123</v>
      </c>
      <c r="C7" s="152">
        <v>619</v>
      </c>
      <c r="D7" s="180">
        <f>B7+C7</f>
        <v>4742</v>
      </c>
      <c r="E7" s="181">
        <v>4090</v>
      </c>
      <c r="F7" s="155">
        <v>564</v>
      </c>
      <c r="G7" s="182">
        <f>E7+F7</f>
        <v>4654</v>
      </c>
      <c r="H7" s="183">
        <f t="shared" si="0"/>
        <v>0.99199611933058451</v>
      </c>
      <c r="I7" s="183">
        <f t="shared" si="0"/>
        <v>0.91114701130856224</v>
      </c>
      <c r="J7" s="184">
        <f t="shared" si="0"/>
        <v>0.98144242935470261</v>
      </c>
      <c r="K7" s="185">
        <v>2392</v>
      </c>
      <c r="L7" s="186">
        <v>302</v>
      </c>
      <c r="M7" s="187">
        <f>SUM(K7:L7)</f>
        <v>2694</v>
      </c>
      <c r="N7" s="185">
        <v>2370</v>
      </c>
      <c r="O7" s="186">
        <v>272</v>
      </c>
      <c r="P7" s="188">
        <f>SUM(N7:O7)</f>
        <v>2642</v>
      </c>
      <c r="Q7" s="189">
        <f t="shared" si="1"/>
        <v>0.99080267558528423</v>
      </c>
      <c r="R7" s="190">
        <f t="shared" si="1"/>
        <v>0.90066225165562919</v>
      </c>
      <c r="S7" s="191">
        <f t="shared" si="1"/>
        <v>0.98069784706755758</v>
      </c>
      <c r="T7" s="185">
        <f t="shared" si="4"/>
        <v>1731</v>
      </c>
      <c r="U7" s="186">
        <f t="shared" si="2"/>
        <v>317</v>
      </c>
      <c r="V7" s="187">
        <f t="shared" si="2"/>
        <v>2048</v>
      </c>
      <c r="W7" s="185">
        <f t="shared" si="2"/>
        <v>1720</v>
      </c>
      <c r="X7" s="186">
        <f t="shared" si="2"/>
        <v>292</v>
      </c>
      <c r="Y7" s="188">
        <f t="shared" si="2"/>
        <v>2012</v>
      </c>
      <c r="Z7" s="189">
        <f t="shared" si="3"/>
        <v>0.99364529173887928</v>
      </c>
      <c r="AA7" s="190">
        <f t="shared" si="3"/>
        <v>0.92113564668769721</v>
      </c>
      <c r="AB7" s="191">
        <f t="shared" si="3"/>
        <v>0.982421875</v>
      </c>
      <c r="AD7" s="166"/>
    </row>
    <row r="8" spans="1:30" s="149" customFormat="1" ht="45" customHeight="1" thickBot="1" x14ac:dyDescent="0.25">
      <c r="A8" s="192" t="s">
        <v>81</v>
      </c>
      <c r="B8" s="193">
        <f>SUM(B4:B7)</f>
        <v>10263</v>
      </c>
      <c r="C8" s="194">
        <f>SUM(C4:C7)</f>
        <v>1556</v>
      </c>
      <c r="D8" s="195">
        <f>B8+C8</f>
        <v>11819</v>
      </c>
      <c r="E8" s="196">
        <f>SUM(E4:E7)</f>
        <v>10134</v>
      </c>
      <c r="F8" s="197">
        <f>SUM(F4:F7)</f>
        <v>1394</v>
      </c>
      <c r="G8" s="198">
        <f>E8+F8</f>
        <v>11528</v>
      </c>
      <c r="H8" s="199">
        <f t="shared" si="0"/>
        <v>0.98743057585501315</v>
      </c>
      <c r="I8" s="199">
        <f t="shared" si="0"/>
        <v>0.89588688946015427</v>
      </c>
      <c r="J8" s="200">
        <f t="shared" si="0"/>
        <v>0.9753786276334715</v>
      </c>
      <c r="K8" s="193">
        <f>SUM(K4:K7)</f>
        <v>5985</v>
      </c>
      <c r="L8" s="201">
        <f>SUM(L4:L7)</f>
        <v>816</v>
      </c>
      <c r="M8" s="195">
        <f>K8+L8</f>
        <v>6801</v>
      </c>
      <c r="N8" s="193">
        <f>SUM(N4:N7)</f>
        <v>5899</v>
      </c>
      <c r="O8" s="201">
        <f>SUM(O4:O7)</f>
        <v>721</v>
      </c>
      <c r="P8" s="195">
        <f>N8+O8</f>
        <v>6620</v>
      </c>
      <c r="Q8" s="202">
        <f t="shared" si="1"/>
        <v>0.98563074352548041</v>
      </c>
      <c r="R8" s="203">
        <f t="shared" si="1"/>
        <v>0.88357843137254899</v>
      </c>
      <c r="S8" s="204">
        <f t="shared" si="1"/>
        <v>0.97338626672548156</v>
      </c>
      <c r="T8" s="193">
        <f>SUM(T4:T7)</f>
        <v>4278</v>
      </c>
      <c r="U8" s="201">
        <f>SUM(U4:U7)</f>
        <v>740</v>
      </c>
      <c r="V8" s="195">
        <f>T8+U8</f>
        <v>5018</v>
      </c>
      <c r="W8" s="193">
        <f>SUM(W4:W7)</f>
        <v>4235</v>
      </c>
      <c r="X8" s="201">
        <f>SUM(X4:X7)</f>
        <v>673</v>
      </c>
      <c r="Y8" s="195">
        <f>W8+X8</f>
        <v>4908</v>
      </c>
      <c r="Z8" s="202">
        <f t="shared" si="3"/>
        <v>0.98994857410004677</v>
      </c>
      <c r="AA8" s="203">
        <f t="shared" si="3"/>
        <v>0.9094594594594595</v>
      </c>
      <c r="AB8" s="204">
        <f t="shared" si="3"/>
        <v>0.97807891590275009</v>
      </c>
      <c r="AD8" s="166"/>
    </row>
    <row r="10" spans="1:30" x14ac:dyDescent="0.2">
      <c r="A10" t="s">
        <v>82</v>
      </c>
    </row>
  </sheetData>
  <mergeCells count="12">
    <mergeCell ref="W2:Y2"/>
    <mergeCell ref="Z2:AB2"/>
    <mergeCell ref="B1:J1"/>
    <mergeCell ref="K1:S1"/>
    <mergeCell ref="T1:AB1"/>
    <mergeCell ref="B2:D2"/>
    <mergeCell ref="E2:G2"/>
    <mergeCell ref="H2:J2"/>
    <mergeCell ref="K2:M2"/>
    <mergeCell ref="N2:P2"/>
    <mergeCell ref="Q2:S2"/>
    <mergeCell ref="T2:V2"/>
  </mergeCells>
  <printOptions horizontalCentered="1"/>
  <pageMargins left="0" right="0" top="2.0866141732283467" bottom="0.98425196850393704" header="0.98425196850393704" footer="0"/>
  <pageSetup paperSize="9" scale="78" orientation="landscape" r:id="rId1"/>
  <headerFooter alignWithMargins="0">
    <oddHeader xml:space="preserve">&amp;L&amp;G&amp;C&amp;"Arial,Negrita"&amp;12
TABLA DE OTROS ASPECTOS.
DISTRIBUCIÓN DE HOMBRES Y MUJERES EN LA EBAU DE JUNIO Y JULIO 2021
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Layout" zoomScaleNormal="100" workbookViewId="0"/>
  </sheetViews>
  <sheetFormatPr baseColWidth="10" defaultRowHeight="12.75" x14ac:dyDescent="0.2"/>
  <cols>
    <col min="1" max="1" width="41" customWidth="1"/>
    <col min="2" max="8" width="18.140625" customWidth="1"/>
  </cols>
  <sheetData>
    <row r="1" spans="1:8" ht="30" x14ac:dyDescent="0.2">
      <c r="A1" s="206" t="s">
        <v>93</v>
      </c>
      <c r="B1" s="207" t="s">
        <v>23</v>
      </c>
      <c r="C1" s="207" t="s">
        <v>83</v>
      </c>
      <c r="D1" s="207" t="s">
        <v>84</v>
      </c>
      <c r="E1" s="207" t="s">
        <v>85</v>
      </c>
      <c r="F1" s="207" t="s">
        <v>86</v>
      </c>
      <c r="G1" s="207" t="s">
        <v>87</v>
      </c>
      <c r="H1" s="208" t="s">
        <v>88</v>
      </c>
    </row>
    <row r="2" spans="1:8" ht="35.25" customHeight="1" x14ac:dyDescent="0.25">
      <c r="A2" s="205" t="s">
        <v>89</v>
      </c>
      <c r="B2" s="209">
        <v>2307</v>
      </c>
      <c r="C2" s="209">
        <v>1570</v>
      </c>
      <c r="D2" s="209">
        <v>198</v>
      </c>
      <c r="E2" s="209">
        <v>1768</v>
      </c>
      <c r="F2" s="209">
        <v>1548</v>
      </c>
      <c r="G2" s="209">
        <v>179</v>
      </c>
      <c r="H2" s="210">
        <v>1727</v>
      </c>
    </row>
    <row r="3" spans="1:8" ht="35.25" customHeight="1" x14ac:dyDescent="0.25">
      <c r="A3" s="205" t="s">
        <v>90</v>
      </c>
      <c r="B3" s="209">
        <v>2996</v>
      </c>
      <c r="C3" s="209">
        <v>1849</v>
      </c>
      <c r="D3" s="209">
        <v>292</v>
      </c>
      <c r="E3" s="209">
        <v>2141</v>
      </c>
      <c r="F3" s="209">
        <v>1814</v>
      </c>
      <c r="G3" s="209">
        <v>261</v>
      </c>
      <c r="H3" s="210">
        <v>2075</v>
      </c>
    </row>
    <row r="4" spans="1:8" ht="35.25" customHeight="1" x14ac:dyDescent="0.25">
      <c r="A4" s="205" t="s">
        <v>91</v>
      </c>
      <c r="B4" s="209">
        <v>4239</v>
      </c>
      <c r="C4" s="209">
        <v>2721</v>
      </c>
      <c r="D4" s="209">
        <v>447</v>
      </c>
      <c r="E4" s="209">
        <v>3168</v>
      </c>
      <c r="F4" s="209">
        <v>2682</v>
      </c>
      <c r="G4" s="209">
        <v>390</v>
      </c>
      <c r="H4" s="210">
        <v>3072</v>
      </c>
    </row>
    <row r="5" spans="1:8" ht="35.25" customHeight="1" x14ac:dyDescent="0.25">
      <c r="A5" s="205" t="s">
        <v>92</v>
      </c>
      <c r="B5" s="211">
        <v>6320</v>
      </c>
      <c r="C5" s="211">
        <v>4123</v>
      </c>
      <c r="D5" s="211">
        <v>619</v>
      </c>
      <c r="E5" s="211">
        <v>4742</v>
      </c>
      <c r="F5" s="211">
        <v>4090</v>
      </c>
      <c r="G5" s="211">
        <v>564</v>
      </c>
      <c r="H5" s="212">
        <v>4654</v>
      </c>
    </row>
    <row r="6" spans="1:8" ht="35.25" customHeight="1" thickBot="1" x14ac:dyDescent="0.3">
      <c r="A6" s="213" t="s">
        <v>47</v>
      </c>
      <c r="B6" s="214">
        <v>15862</v>
      </c>
      <c r="C6" s="214">
        <v>10263</v>
      </c>
      <c r="D6" s="214">
        <v>1556</v>
      </c>
      <c r="E6" s="215">
        <v>11819</v>
      </c>
      <c r="F6" s="214">
        <v>10134</v>
      </c>
      <c r="G6" s="214">
        <v>1394</v>
      </c>
      <c r="H6" s="216">
        <v>11528</v>
      </c>
    </row>
  </sheetData>
  <printOptions horizontalCentered="1"/>
  <pageMargins left="0" right="0" top="1.92" bottom="0.98425196850393704" header="0.74" footer="0"/>
  <pageSetup paperSize="9" scale="80" orientation="landscape" r:id="rId1"/>
  <headerFooter alignWithMargins="0">
    <oddHeader>&amp;L&amp;G&amp;C&amp;"Arial,Negrita"&amp;12
EBAU, CONVOCATORIAS ORDINARIA Y EXTRAORDINARIA 2021.
Avance de Resultados.
Todas las Universidades y Provincias de Castilla y León.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Layout" topLeftCell="A4" zoomScaleNormal="100" workbookViewId="0">
      <selection activeCell="L3" sqref="L3"/>
    </sheetView>
  </sheetViews>
  <sheetFormatPr baseColWidth="10" defaultRowHeight="12.75" x14ac:dyDescent="0.2"/>
  <cols>
    <col min="1" max="1" width="23.140625" customWidth="1"/>
    <col min="2" max="2" width="18.140625" customWidth="1"/>
    <col min="3" max="4" width="14.7109375" customWidth="1"/>
    <col min="5" max="8" width="11.42578125" customWidth="1"/>
    <col min="9" max="9" width="9.140625" customWidth="1"/>
    <col min="10" max="10" width="5.5703125" customWidth="1"/>
    <col min="11" max="11" width="10.7109375" customWidth="1"/>
    <col min="12" max="12" width="5.5703125" customWidth="1"/>
    <col min="13" max="13" width="10.7109375" customWidth="1"/>
    <col min="14" max="14" width="5.5703125" customWidth="1"/>
    <col min="15" max="15" width="10.7109375" customWidth="1"/>
    <col min="16" max="16" width="6" customWidth="1"/>
    <col min="17" max="17" width="10.7109375" customWidth="1"/>
    <col min="18" max="18" width="13.140625" bestFit="1" customWidth="1"/>
  </cols>
  <sheetData>
    <row r="1" spans="1:8" s="149" customFormat="1" ht="66.75" customHeight="1" thickBot="1" x14ac:dyDescent="0.25">
      <c r="A1" s="217" t="s">
        <v>75</v>
      </c>
      <c r="B1" s="218" t="s">
        <v>94</v>
      </c>
      <c r="C1" s="218" t="s">
        <v>95</v>
      </c>
      <c r="D1" s="218" t="s">
        <v>96</v>
      </c>
      <c r="E1" s="218" t="s">
        <v>97</v>
      </c>
      <c r="F1" s="218" t="s">
        <v>98</v>
      </c>
      <c r="G1" s="218" t="s">
        <v>99</v>
      </c>
      <c r="H1" s="236" t="s">
        <v>100</v>
      </c>
    </row>
    <row r="2" spans="1:8" s="149" customFormat="1" ht="32.25" customHeight="1" x14ac:dyDescent="0.2">
      <c r="A2" s="219" t="s">
        <v>89</v>
      </c>
      <c r="B2" s="220" t="s">
        <v>101</v>
      </c>
      <c r="C2" s="221">
        <v>1570</v>
      </c>
      <c r="D2" s="221">
        <v>1548</v>
      </c>
      <c r="E2" s="221">
        <v>929</v>
      </c>
      <c r="F2" s="221">
        <v>914</v>
      </c>
      <c r="G2" s="221">
        <v>641</v>
      </c>
      <c r="H2" s="222">
        <v>634</v>
      </c>
    </row>
    <row r="3" spans="1:8" s="149" customFormat="1" ht="32.25" customHeight="1" x14ac:dyDescent="0.2">
      <c r="A3" s="223" t="s">
        <v>90</v>
      </c>
      <c r="B3" s="224" t="s">
        <v>101</v>
      </c>
      <c r="C3" s="225">
        <v>1849</v>
      </c>
      <c r="D3" s="225">
        <v>1814</v>
      </c>
      <c r="E3" s="225">
        <v>1084</v>
      </c>
      <c r="F3" s="225">
        <v>1062</v>
      </c>
      <c r="G3" s="225">
        <v>765</v>
      </c>
      <c r="H3" s="226">
        <v>752</v>
      </c>
    </row>
    <row r="4" spans="1:8" s="149" customFormat="1" ht="32.25" customHeight="1" x14ac:dyDescent="0.2">
      <c r="A4" s="223" t="s">
        <v>91</v>
      </c>
      <c r="B4" s="224" t="s">
        <v>101</v>
      </c>
      <c r="C4" s="225">
        <v>2721</v>
      </c>
      <c r="D4" s="225">
        <v>2682</v>
      </c>
      <c r="E4" s="225">
        <v>1580</v>
      </c>
      <c r="F4" s="225">
        <v>1553</v>
      </c>
      <c r="G4" s="225">
        <v>1141</v>
      </c>
      <c r="H4" s="226">
        <v>1129</v>
      </c>
    </row>
    <row r="5" spans="1:8" s="149" customFormat="1" ht="32.25" customHeight="1" x14ac:dyDescent="0.2">
      <c r="A5" s="223" t="s">
        <v>92</v>
      </c>
      <c r="B5" s="224" t="s">
        <v>101</v>
      </c>
      <c r="C5" s="225">
        <v>4123</v>
      </c>
      <c r="D5" s="225">
        <v>4090</v>
      </c>
      <c r="E5" s="225">
        <v>2392</v>
      </c>
      <c r="F5" s="225">
        <v>2370</v>
      </c>
      <c r="G5" s="225">
        <v>1731</v>
      </c>
      <c r="H5" s="226">
        <v>1720</v>
      </c>
    </row>
    <row r="6" spans="1:8" ht="32.25" customHeight="1" x14ac:dyDescent="0.2">
      <c r="A6" s="227" t="s">
        <v>89</v>
      </c>
      <c r="B6" s="228" t="s">
        <v>102</v>
      </c>
      <c r="C6" s="229">
        <v>198</v>
      </c>
      <c r="D6" s="229">
        <v>179</v>
      </c>
      <c r="E6" s="229">
        <v>106</v>
      </c>
      <c r="F6" s="230">
        <v>98</v>
      </c>
      <c r="G6" s="229">
        <v>92</v>
      </c>
      <c r="H6" s="237">
        <v>81</v>
      </c>
    </row>
    <row r="7" spans="1:8" ht="32.25" customHeight="1" x14ac:dyDescent="0.2">
      <c r="A7" s="227" t="s">
        <v>90</v>
      </c>
      <c r="B7" s="228" t="s">
        <v>102</v>
      </c>
      <c r="C7" s="229">
        <v>292</v>
      </c>
      <c r="D7" s="229">
        <v>261</v>
      </c>
      <c r="E7" s="229">
        <v>146</v>
      </c>
      <c r="F7" s="229">
        <v>127</v>
      </c>
      <c r="G7" s="229">
        <v>146</v>
      </c>
      <c r="H7" s="231">
        <v>134</v>
      </c>
    </row>
    <row r="8" spans="1:8" ht="32.25" customHeight="1" x14ac:dyDescent="0.2">
      <c r="A8" s="227" t="s">
        <v>91</v>
      </c>
      <c r="B8" s="228" t="s">
        <v>102</v>
      </c>
      <c r="C8" s="229">
        <v>447</v>
      </c>
      <c r="D8" s="229">
        <v>390</v>
      </c>
      <c r="E8" s="229">
        <v>262</v>
      </c>
      <c r="F8" s="229">
        <v>224</v>
      </c>
      <c r="G8" s="229">
        <v>185</v>
      </c>
      <c r="H8" s="231">
        <v>166</v>
      </c>
    </row>
    <row r="9" spans="1:8" ht="32.25" customHeight="1" x14ac:dyDescent="0.2">
      <c r="A9" s="227" t="s">
        <v>92</v>
      </c>
      <c r="B9" s="228" t="s">
        <v>102</v>
      </c>
      <c r="C9" s="229">
        <v>619</v>
      </c>
      <c r="D9" s="229">
        <v>564</v>
      </c>
      <c r="E9" s="229">
        <v>302</v>
      </c>
      <c r="F9" s="229">
        <v>272</v>
      </c>
      <c r="G9" s="229">
        <v>317</v>
      </c>
      <c r="H9" s="231">
        <v>292</v>
      </c>
    </row>
    <row r="10" spans="1:8" ht="32.25" customHeight="1" thickBot="1" x14ac:dyDescent="0.25">
      <c r="A10" s="232" t="s">
        <v>47</v>
      </c>
      <c r="B10" s="233"/>
      <c r="C10" s="234">
        <f t="shared" ref="C10:H10" si="0">SUBTOTAL(109,C2:C9)</f>
        <v>11819</v>
      </c>
      <c r="D10" s="234">
        <f t="shared" si="0"/>
        <v>11528</v>
      </c>
      <c r="E10" s="234">
        <f t="shared" si="0"/>
        <v>6801</v>
      </c>
      <c r="F10" s="234">
        <f t="shared" si="0"/>
        <v>6620</v>
      </c>
      <c r="G10" s="234">
        <f t="shared" si="0"/>
        <v>5018</v>
      </c>
      <c r="H10" s="235">
        <f t="shared" si="0"/>
        <v>4908</v>
      </c>
    </row>
  </sheetData>
  <printOptions horizontalCentered="1"/>
  <pageMargins left="0" right="0" top="2.1653543307086616" bottom="0.98425196850393704" header="0.70866141732283472" footer="0"/>
  <pageSetup paperSize="9" orientation="landscape" r:id="rId1"/>
  <headerFooter alignWithMargins="0">
    <oddHeader xml:space="preserve">&amp;L&amp;G&amp;C&amp;"Arial,Negrita"&amp;12
EBAU, CONVOCATORIAS ORDINARIA Y EXTRAORDINARIA 2021.
TABLA DE OTROS ASPECTOS.
DISTRIBUCIÓN DE HOMBRES Y MUJERES EN LA EBAU 
</oddHeader>
    <oddFooter>&amp;LDirección General de Universidades e Investigación&amp;RServicio de Enseñanza Universitaria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Layout" zoomScale="59" zoomScaleNormal="100" zoomScalePageLayoutView="59" workbookViewId="0">
      <selection activeCell="D2" sqref="D2"/>
    </sheetView>
  </sheetViews>
  <sheetFormatPr baseColWidth="10" defaultRowHeight="12.75" x14ac:dyDescent="0.2"/>
  <cols>
    <col min="1" max="1" width="17.28515625" customWidth="1"/>
    <col min="2" max="10" width="17.140625" customWidth="1"/>
    <col min="11" max="11" width="13" bestFit="1" customWidth="1"/>
    <col min="12" max="12" width="13" customWidth="1"/>
    <col min="13" max="13" width="14.85546875" customWidth="1"/>
  </cols>
  <sheetData>
    <row r="1" spans="1:13" ht="39.950000000000003" customHeight="1" thickBot="1" x14ac:dyDescent="0.25">
      <c r="B1" s="320" t="s">
        <v>114</v>
      </c>
      <c r="C1" s="321" t="s">
        <v>115</v>
      </c>
      <c r="D1" s="321" t="s">
        <v>118</v>
      </c>
      <c r="E1" s="322" t="s">
        <v>95</v>
      </c>
      <c r="F1" s="323" t="s">
        <v>116</v>
      </c>
      <c r="G1" s="323" t="s">
        <v>119</v>
      </c>
      <c r="H1" s="322" t="s">
        <v>96</v>
      </c>
      <c r="I1" s="323" t="s">
        <v>117</v>
      </c>
      <c r="J1" s="323" t="s">
        <v>120</v>
      </c>
      <c r="K1" s="536" t="s">
        <v>121</v>
      </c>
      <c r="L1" s="537"/>
      <c r="M1" s="538"/>
    </row>
    <row r="2" spans="1:13" ht="39.950000000000003" customHeight="1" x14ac:dyDescent="0.2">
      <c r="A2" s="309" t="s">
        <v>77</v>
      </c>
      <c r="B2" s="310">
        <v>49</v>
      </c>
      <c r="C2" s="324">
        <f>B2-D2</f>
        <v>28</v>
      </c>
      <c r="D2" s="311">
        <v>21</v>
      </c>
      <c r="E2" s="312">
        <v>44</v>
      </c>
      <c r="F2" s="324">
        <f>E2-G2</f>
        <v>26</v>
      </c>
      <c r="G2" s="311">
        <v>18</v>
      </c>
      <c r="H2" s="312">
        <v>31</v>
      </c>
      <c r="I2" s="324">
        <f>H2-J2</f>
        <v>19</v>
      </c>
      <c r="J2" s="311">
        <v>12</v>
      </c>
      <c r="K2" s="313">
        <f>IF(B2=0,0,H2/B2)</f>
        <v>0.63265306122448983</v>
      </c>
      <c r="L2" s="314">
        <f>IF(C2=0,0,I2/F2)</f>
        <v>0.73076923076923073</v>
      </c>
      <c r="M2" s="314">
        <f>IF(D2=0,0,J2/G2)</f>
        <v>0.66666666666666663</v>
      </c>
    </row>
    <row r="3" spans="1:13" ht="39.950000000000003" customHeight="1" x14ac:dyDescent="0.2">
      <c r="A3" s="309" t="s">
        <v>78</v>
      </c>
      <c r="B3" s="310">
        <v>114</v>
      </c>
      <c r="C3" s="324">
        <f t="shared" ref="C3:C5" si="0">B3-D3</f>
        <v>53</v>
      </c>
      <c r="D3" s="311">
        <v>61</v>
      </c>
      <c r="E3" s="312">
        <v>110</v>
      </c>
      <c r="F3" s="324">
        <f t="shared" ref="F3:F5" si="1">E3-G3</f>
        <v>51</v>
      </c>
      <c r="G3" s="311">
        <v>59</v>
      </c>
      <c r="H3" s="312">
        <v>54</v>
      </c>
      <c r="I3" s="324">
        <f t="shared" ref="I3:I5" si="2">H3-J3</f>
        <v>20</v>
      </c>
      <c r="J3" s="311">
        <v>34</v>
      </c>
      <c r="K3" s="313">
        <f>IF(B3=0,0,H3/B3)</f>
        <v>0.47368421052631576</v>
      </c>
      <c r="L3" s="314">
        <f t="shared" ref="L3:M6" si="3">IF(C3=0,0,I3/F3)</f>
        <v>0.39215686274509803</v>
      </c>
      <c r="M3" s="314">
        <f t="shared" si="3"/>
        <v>0.57627118644067798</v>
      </c>
    </row>
    <row r="4" spans="1:13" ht="39.950000000000003" customHeight="1" x14ac:dyDescent="0.2">
      <c r="A4" s="309" t="s">
        <v>79</v>
      </c>
      <c r="B4" s="310">
        <v>86</v>
      </c>
      <c r="C4" s="324">
        <f t="shared" si="0"/>
        <v>41</v>
      </c>
      <c r="D4" s="311">
        <v>45</v>
      </c>
      <c r="E4" s="312">
        <v>80</v>
      </c>
      <c r="F4" s="324">
        <f t="shared" si="1"/>
        <v>38</v>
      </c>
      <c r="G4" s="311">
        <v>42</v>
      </c>
      <c r="H4" s="312">
        <v>45</v>
      </c>
      <c r="I4" s="324">
        <f t="shared" si="2"/>
        <v>22</v>
      </c>
      <c r="J4" s="311">
        <v>23</v>
      </c>
      <c r="K4" s="313">
        <f>IF(B4=0,0,H4/B4)</f>
        <v>0.52325581395348841</v>
      </c>
      <c r="L4" s="314">
        <f t="shared" si="3"/>
        <v>0.57894736842105265</v>
      </c>
      <c r="M4" s="314">
        <f t="shared" si="3"/>
        <v>0.54761904761904767</v>
      </c>
    </row>
    <row r="5" spans="1:13" ht="39.950000000000003" customHeight="1" thickBot="1" x14ac:dyDescent="0.25">
      <c r="A5" s="315" t="s">
        <v>80</v>
      </c>
      <c r="B5" s="325">
        <v>57</v>
      </c>
      <c r="C5" s="324">
        <f t="shared" si="0"/>
        <v>27</v>
      </c>
      <c r="D5" s="326">
        <v>30</v>
      </c>
      <c r="E5" s="327">
        <v>52</v>
      </c>
      <c r="F5" s="324">
        <f t="shared" si="1"/>
        <v>24</v>
      </c>
      <c r="G5" s="326">
        <v>28</v>
      </c>
      <c r="H5" s="327">
        <v>39</v>
      </c>
      <c r="I5" s="324">
        <f t="shared" si="2"/>
        <v>19</v>
      </c>
      <c r="J5" s="326">
        <v>20</v>
      </c>
      <c r="K5" s="328">
        <f>IF(B5=0,0,H5/B5)</f>
        <v>0.68421052631578949</v>
      </c>
      <c r="L5" s="329">
        <f t="shared" si="3"/>
        <v>0.79166666666666663</v>
      </c>
      <c r="M5" s="329">
        <f t="shared" si="3"/>
        <v>0.7142857142857143</v>
      </c>
    </row>
    <row r="6" spans="1:13" ht="39.950000000000003" customHeight="1" thickBot="1" x14ac:dyDescent="0.25">
      <c r="A6" s="316" t="s">
        <v>81</v>
      </c>
      <c r="B6" s="307">
        <f t="shared" ref="B6:J6" si="4">SUM(B2:B5)</f>
        <v>306</v>
      </c>
      <c r="C6" s="307">
        <f t="shared" si="4"/>
        <v>149</v>
      </c>
      <c r="D6" s="308">
        <f t="shared" si="4"/>
        <v>157</v>
      </c>
      <c r="E6" s="317">
        <f t="shared" si="4"/>
        <v>286</v>
      </c>
      <c r="F6" s="330">
        <f>SUM(F2:F5)</f>
        <v>139</v>
      </c>
      <c r="G6" s="308">
        <f t="shared" si="4"/>
        <v>147</v>
      </c>
      <c r="H6" s="317">
        <f t="shared" si="4"/>
        <v>169</v>
      </c>
      <c r="I6" s="317">
        <f t="shared" si="4"/>
        <v>80</v>
      </c>
      <c r="J6" s="308">
        <f t="shared" si="4"/>
        <v>89</v>
      </c>
      <c r="K6" s="318">
        <f>IF(B6=0,0,H6/B6)</f>
        <v>0.55228758169934644</v>
      </c>
      <c r="L6" s="319">
        <f t="shared" si="3"/>
        <v>0.57553956834532372</v>
      </c>
      <c r="M6" s="319">
        <f t="shared" si="3"/>
        <v>0.60544217687074831</v>
      </c>
    </row>
  </sheetData>
  <mergeCells count="1">
    <mergeCell ref="K1:M1"/>
  </mergeCells>
  <printOptions horizontalCentered="1"/>
  <pageMargins left="0.43307086614173229" right="0.43307086614173229" top="1.0979166666666667" bottom="0.98425196850393704" header="0.47244094488188981" footer="0"/>
  <pageSetup paperSize="9" scale="62" orientation="landscape" r:id="rId1"/>
  <headerFooter alignWithMargins="0">
    <oddHeader>&amp;L&amp;G&amp;C&amp;"Arial,Negrita"&amp;12PRUEBA DE ACCESO A LA UNIVERSIDAD PARA MAYORES DE 25 AÑOS. 
ALUMNOS/AS MATRICULADOS/AS Y APROBADOS/AS CLASIFICADOS POR UNIVERSIDADES, SEXO
Y PORCENTAJES DE ALUMNADO APROBADO SOBRE MATRICULADOS
UNIVERSIDADES DE CASTILLA Y LEÓN</oddHeader>
    <oddFooter>&amp;LDirección General de Universidades e Investigación&amp;RServicio de enseñanza Universitaria</oddFooter>
  </headerFooter>
  <rowBreaks count="1" manualBreakCount="1">
    <brk id="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1"/>
  <sheetViews>
    <sheetView view="pageLayout" topLeftCell="A2" zoomScaleNormal="100" workbookViewId="0">
      <selection activeCell="D3" sqref="D3:H22"/>
    </sheetView>
  </sheetViews>
  <sheetFormatPr baseColWidth="10" defaultRowHeight="12.75" x14ac:dyDescent="0.2"/>
  <cols>
    <col min="1" max="1" width="8.28515625" style="249" customWidth="1"/>
    <col min="2" max="2" width="11" style="249" customWidth="1"/>
    <col min="3" max="3" width="13.42578125" style="249" bestFit="1" customWidth="1"/>
    <col min="4" max="8" width="16.85546875" style="249" customWidth="1"/>
    <col min="9" max="16384" width="11.42578125" style="249"/>
  </cols>
  <sheetData>
    <row r="1" spans="1:8" s="241" customFormat="1" ht="28.5" customHeight="1" thickBot="1" x14ac:dyDescent="0.25">
      <c r="A1" s="238"/>
      <c r="B1" s="239"/>
      <c r="C1" s="240"/>
      <c r="D1" s="539" t="s">
        <v>122</v>
      </c>
      <c r="E1" s="540"/>
      <c r="F1" s="540"/>
      <c r="G1" s="540"/>
      <c r="H1" s="541"/>
    </row>
    <row r="2" spans="1:8" ht="51.75" customHeight="1" thickBot="1" x14ac:dyDescent="0.25">
      <c r="A2" s="242"/>
      <c r="B2" s="243"/>
      <c r="C2" s="244"/>
      <c r="D2" s="245">
        <v>25</v>
      </c>
      <c r="E2" s="246" t="s">
        <v>104</v>
      </c>
      <c r="F2" s="246" t="s">
        <v>105</v>
      </c>
      <c r="G2" s="247" t="s">
        <v>106</v>
      </c>
      <c r="H2" s="248" t="s">
        <v>26</v>
      </c>
    </row>
    <row r="3" spans="1:8" x14ac:dyDescent="0.2">
      <c r="A3" s="542" t="s">
        <v>107</v>
      </c>
      <c r="B3" s="545" t="s">
        <v>108</v>
      </c>
      <c r="C3" s="250" t="s">
        <v>27</v>
      </c>
      <c r="D3" s="251">
        <v>5</v>
      </c>
      <c r="E3" s="252">
        <v>21</v>
      </c>
      <c r="F3" s="252">
        <v>16</v>
      </c>
      <c r="G3" s="252">
        <v>7</v>
      </c>
      <c r="H3" s="253">
        <v>49</v>
      </c>
    </row>
    <row r="4" spans="1:8" x14ac:dyDescent="0.2">
      <c r="A4" s="543"/>
      <c r="B4" s="546"/>
      <c r="C4" s="257" t="s">
        <v>31</v>
      </c>
      <c r="D4" s="258" t="s">
        <v>137</v>
      </c>
      <c r="E4" s="259">
        <v>55</v>
      </c>
      <c r="F4" s="259">
        <v>52</v>
      </c>
      <c r="G4" s="260">
        <v>5</v>
      </c>
      <c r="H4" s="261">
        <v>114</v>
      </c>
    </row>
    <row r="5" spans="1:8" x14ac:dyDescent="0.2">
      <c r="A5" s="543"/>
      <c r="B5" s="546"/>
      <c r="C5" s="257" t="s">
        <v>33</v>
      </c>
      <c r="D5" s="258">
        <v>8</v>
      </c>
      <c r="E5" s="259">
        <v>55</v>
      </c>
      <c r="F5" s="259">
        <v>23</v>
      </c>
      <c r="G5" s="260">
        <v>0</v>
      </c>
      <c r="H5" s="261">
        <v>86</v>
      </c>
    </row>
    <row r="6" spans="1:8" ht="13.5" thickBot="1" x14ac:dyDescent="0.25">
      <c r="A6" s="543"/>
      <c r="B6" s="546"/>
      <c r="C6" s="257" t="s">
        <v>38</v>
      </c>
      <c r="D6" s="258">
        <v>5</v>
      </c>
      <c r="E6" s="259">
        <v>34</v>
      </c>
      <c r="F6" s="259">
        <v>14</v>
      </c>
      <c r="G6" s="260" t="s">
        <v>137</v>
      </c>
      <c r="H6" s="261">
        <v>57</v>
      </c>
    </row>
    <row r="7" spans="1:8" ht="13.5" thickBot="1" x14ac:dyDescent="0.25">
      <c r="A7" s="543"/>
      <c r="B7" s="547"/>
      <c r="C7" s="263" t="s">
        <v>123</v>
      </c>
      <c r="D7" s="264">
        <v>20</v>
      </c>
      <c r="E7" s="265">
        <v>165</v>
      </c>
      <c r="F7" s="265">
        <v>105</v>
      </c>
      <c r="G7" s="266">
        <v>16</v>
      </c>
      <c r="H7" s="267">
        <v>306</v>
      </c>
    </row>
    <row r="8" spans="1:8" x14ac:dyDescent="0.2">
      <c r="A8" s="543"/>
      <c r="B8" s="545" t="s">
        <v>69</v>
      </c>
      <c r="C8" s="268" t="s">
        <v>27</v>
      </c>
      <c r="D8" s="254">
        <v>5</v>
      </c>
      <c r="E8" s="255">
        <v>17</v>
      </c>
      <c r="F8" s="255">
        <v>15</v>
      </c>
      <c r="G8" s="256">
        <v>7</v>
      </c>
      <c r="H8" s="253">
        <v>44</v>
      </c>
    </row>
    <row r="9" spans="1:8" x14ac:dyDescent="0.2">
      <c r="A9" s="543"/>
      <c r="B9" s="546"/>
      <c r="C9" s="269" t="s">
        <v>31</v>
      </c>
      <c r="D9" s="258" t="s">
        <v>137</v>
      </c>
      <c r="E9" s="259">
        <v>52</v>
      </c>
      <c r="F9" s="259">
        <v>51</v>
      </c>
      <c r="G9" s="260">
        <v>5</v>
      </c>
      <c r="H9" s="261">
        <v>110</v>
      </c>
    </row>
    <row r="10" spans="1:8" x14ac:dyDescent="0.2">
      <c r="A10" s="543"/>
      <c r="B10" s="546"/>
      <c r="C10" s="269" t="s">
        <v>33</v>
      </c>
      <c r="D10" s="258">
        <v>8</v>
      </c>
      <c r="E10" s="259">
        <v>53</v>
      </c>
      <c r="F10" s="259">
        <v>19</v>
      </c>
      <c r="G10" s="260">
        <v>0</v>
      </c>
      <c r="H10" s="261">
        <v>80</v>
      </c>
    </row>
    <row r="11" spans="1:8" ht="13.5" thickBot="1" x14ac:dyDescent="0.25">
      <c r="A11" s="543"/>
      <c r="B11" s="546"/>
      <c r="C11" s="269" t="s">
        <v>38</v>
      </c>
      <c r="D11" s="258" t="s">
        <v>137</v>
      </c>
      <c r="E11" s="259">
        <v>31</v>
      </c>
      <c r="F11" s="259">
        <v>13</v>
      </c>
      <c r="G11" s="260" t="s">
        <v>137</v>
      </c>
      <c r="H11" s="261">
        <v>52</v>
      </c>
    </row>
    <row r="12" spans="1:8" ht="13.5" thickBot="1" x14ac:dyDescent="0.25">
      <c r="A12" s="543"/>
      <c r="B12" s="547"/>
      <c r="C12" s="263" t="s">
        <v>124</v>
      </c>
      <c r="D12" s="264">
        <v>19</v>
      </c>
      <c r="E12" s="265">
        <v>153</v>
      </c>
      <c r="F12" s="265">
        <v>98</v>
      </c>
      <c r="G12" s="266">
        <v>16</v>
      </c>
      <c r="H12" s="267">
        <v>286</v>
      </c>
    </row>
    <row r="13" spans="1:8" x14ac:dyDescent="0.2">
      <c r="A13" s="543"/>
      <c r="B13" s="545" t="s">
        <v>109</v>
      </c>
      <c r="C13" s="268" t="s">
        <v>27</v>
      </c>
      <c r="D13" s="254" t="s">
        <v>137</v>
      </c>
      <c r="E13" s="255">
        <v>12</v>
      </c>
      <c r="F13" s="255">
        <v>11</v>
      </c>
      <c r="G13" s="256">
        <v>5</v>
      </c>
      <c r="H13" s="253">
        <v>31</v>
      </c>
    </row>
    <row r="14" spans="1:8" x14ac:dyDescent="0.2">
      <c r="A14" s="543"/>
      <c r="B14" s="546"/>
      <c r="C14" s="270" t="s">
        <v>31</v>
      </c>
      <c r="D14" s="258">
        <v>0</v>
      </c>
      <c r="E14" s="259">
        <v>25</v>
      </c>
      <c r="F14" s="259">
        <v>25</v>
      </c>
      <c r="G14" s="260" t="s">
        <v>137</v>
      </c>
      <c r="H14" s="261">
        <v>54</v>
      </c>
    </row>
    <row r="15" spans="1:8" x14ac:dyDescent="0.2">
      <c r="A15" s="543"/>
      <c r="B15" s="546"/>
      <c r="C15" s="270" t="s">
        <v>33</v>
      </c>
      <c r="D15" s="258" t="s">
        <v>137</v>
      </c>
      <c r="E15" s="259">
        <v>31</v>
      </c>
      <c r="F15" s="259">
        <v>11</v>
      </c>
      <c r="G15" s="260">
        <v>0</v>
      </c>
      <c r="H15" s="261">
        <v>45</v>
      </c>
    </row>
    <row r="16" spans="1:8" ht="13.5" thickBot="1" x14ac:dyDescent="0.25">
      <c r="A16" s="543"/>
      <c r="B16" s="546"/>
      <c r="C16" s="270" t="s">
        <v>38</v>
      </c>
      <c r="D16" s="258" t="s">
        <v>137</v>
      </c>
      <c r="E16" s="259">
        <v>23</v>
      </c>
      <c r="F16" s="259">
        <v>11</v>
      </c>
      <c r="G16" s="260" t="s">
        <v>137</v>
      </c>
      <c r="H16" s="261">
        <v>39</v>
      </c>
    </row>
    <row r="17" spans="1:8" ht="13.5" thickBot="1" x14ac:dyDescent="0.25">
      <c r="A17" s="543"/>
      <c r="B17" s="547"/>
      <c r="C17" s="263" t="s">
        <v>125</v>
      </c>
      <c r="D17" s="264">
        <v>8</v>
      </c>
      <c r="E17" s="265">
        <v>91</v>
      </c>
      <c r="F17" s="265">
        <v>58</v>
      </c>
      <c r="G17" s="266">
        <v>12</v>
      </c>
      <c r="H17" s="267">
        <v>169</v>
      </c>
    </row>
    <row r="18" spans="1:8" x14ac:dyDescent="0.2">
      <c r="A18" s="543"/>
      <c r="B18" s="545" t="s">
        <v>110</v>
      </c>
      <c r="C18" s="271" t="s">
        <v>27</v>
      </c>
      <c r="D18" s="272">
        <v>0.6</v>
      </c>
      <c r="E18" s="273">
        <v>0.70588235294117652</v>
      </c>
      <c r="F18" s="273">
        <v>0.73333333333333328</v>
      </c>
      <c r="G18" s="274">
        <v>0.7142857142857143</v>
      </c>
      <c r="H18" s="275">
        <v>0.70454545454545459</v>
      </c>
    </row>
    <row r="19" spans="1:8" x14ac:dyDescent="0.2">
      <c r="A19" s="543"/>
      <c r="B19" s="546"/>
      <c r="C19" s="276" t="s">
        <v>31</v>
      </c>
      <c r="D19" s="277">
        <v>0</v>
      </c>
      <c r="E19" s="278">
        <v>0.48076923076923078</v>
      </c>
      <c r="F19" s="278">
        <v>0.49019607843137253</v>
      </c>
      <c r="G19" s="279">
        <v>0.8</v>
      </c>
      <c r="H19" s="280">
        <v>0.49090909090909091</v>
      </c>
    </row>
    <row r="20" spans="1:8" x14ac:dyDescent="0.2">
      <c r="A20" s="543"/>
      <c r="B20" s="546"/>
      <c r="C20" s="276" t="s">
        <v>33</v>
      </c>
      <c r="D20" s="277">
        <v>0.375</v>
      </c>
      <c r="E20" s="278">
        <v>0.58490566037735847</v>
      </c>
      <c r="F20" s="278">
        <v>0.57894736842105265</v>
      </c>
      <c r="G20" s="279">
        <v>0</v>
      </c>
      <c r="H20" s="280">
        <v>0.5625</v>
      </c>
    </row>
    <row r="21" spans="1:8" ht="13.5" thickBot="1" x14ac:dyDescent="0.25">
      <c r="A21" s="543"/>
      <c r="B21" s="546"/>
      <c r="C21" s="276" t="s">
        <v>38</v>
      </c>
      <c r="D21" s="277">
        <v>0.5</v>
      </c>
      <c r="E21" s="278">
        <v>0.74193548387096775</v>
      </c>
      <c r="F21" s="278">
        <v>0.84615384615384615</v>
      </c>
      <c r="G21" s="279">
        <v>0.75</v>
      </c>
      <c r="H21" s="280">
        <v>0.75</v>
      </c>
    </row>
    <row r="22" spans="1:8" ht="13.5" thickBot="1" x14ac:dyDescent="0.25">
      <c r="A22" s="544"/>
      <c r="B22" s="547"/>
      <c r="C22" s="263" t="s">
        <v>26</v>
      </c>
      <c r="D22" s="281">
        <v>0.42105263157894735</v>
      </c>
      <c r="E22" s="282">
        <v>0.59477124183006536</v>
      </c>
      <c r="F22" s="282">
        <v>0.59183673469387754</v>
      </c>
      <c r="G22" s="283">
        <v>0.75</v>
      </c>
      <c r="H22" s="284">
        <v>0.59090909090909094</v>
      </c>
    </row>
    <row r="23" spans="1:8" ht="50.25" hidden="1" customHeight="1" x14ac:dyDescent="0.2">
      <c r="A23" s="285"/>
      <c r="B23" s="286" t="s">
        <v>111</v>
      </c>
      <c r="C23" s="286"/>
      <c r="D23" s="287"/>
      <c r="E23" s="288"/>
      <c r="F23" s="288"/>
      <c r="G23" s="289"/>
      <c r="H23" s="290"/>
    </row>
    <row r="24" spans="1:8" ht="51" hidden="1" customHeight="1" thickBot="1" x14ac:dyDescent="0.25">
      <c r="A24" s="285"/>
      <c r="B24" s="292" t="s">
        <v>76</v>
      </c>
      <c r="C24" s="292"/>
      <c r="D24" s="293"/>
      <c r="E24" s="294"/>
      <c r="F24" s="294"/>
      <c r="G24" s="295"/>
      <c r="H24" s="296"/>
    </row>
    <row r="25" spans="1:8" hidden="1" x14ac:dyDescent="0.2">
      <c r="A25" s="285"/>
    </row>
    <row r="26" spans="1:8" hidden="1" x14ac:dyDescent="0.2">
      <c r="A26" s="285"/>
      <c r="B26" s="298" t="s">
        <v>112</v>
      </c>
      <c r="C26" s="298"/>
    </row>
    <row r="27" spans="1:8" hidden="1" x14ac:dyDescent="0.2">
      <c r="A27" s="285"/>
    </row>
    <row r="28" spans="1:8" hidden="1" x14ac:dyDescent="0.2">
      <c r="A28" s="285"/>
    </row>
    <row r="29" spans="1:8" hidden="1" x14ac:dyDescent="0.2">
      <c r="A29" s="285"/>
    </row>
    <row r="30" spans="1:8" hidden="1" x14ac:dyDescent="0.2">
      <c r="A30" s="285"/>
    </row>
    <row r="31" spans="1:8" hidden="1" x14ac:dyDescent="0.2">
      <c r="A31" s="285"/>
    </row>
    <row r="32" spans="1:8" hidden="1" x14ac:dyDescent="0.2">
      <c r="A32" s="285"/>
    </row>
    <row r="33" spans="1:8" hidden="1" x14ac:dyDescent="0.2">
      <c r="A33" s="285"/>
    </row>
    <row r="34" spans="1:8" hidden="1" x14ac:dyDescent="0.2">
      <c r="A34" s="285"/>
    </row>
    <row r="35" spans="1:8" hidden="1" x14ac:dyDescent="0.2">
      <c r="A35" s="285"/>
    </row>
    <row r="36" spans="1:8" hidden="1" x14ac:dyDescent="0.2">
      <c r="A36" s="285"/>
    </row>
    <row r="37" spans="1:8" hidden="1" x14ac:dyDescent="0.2">
      <c r="A37" s="285"/>
    </row>
    <row r="38" spans="1:8" x14ac:dyDescent="0.2">
      <c r="A38" s="299"/>
      <c r="B38" s="300"/>
      <c r="C38" s="301"/>
      <c r="D38" s="243"/>
      <c r="E38" s="243"/>
      <c r="F38" s="243"/>
      <c r="G38" s="243"/>
      <c r="H38" s="243"/>
    </row>
    <row r="39" spans="1:8" x14ac:dyDescent="0.2">
      <c r="A39" s="302" t="s">
        <v>113</v>
      </c>
      <c r="B39" s="303"/>
      <c r="C39" s="303"/>
      <c r="D39" s="303"/>
      <c r="E39" s="303"/>
      <c r="F39" s="243"/>
      <c r="G39" s="243"/>
      <c r="H39" s="243"/>
    </row>
    <row r="40" spans="1:8" x14ac:dyDescent="0.2">
      <c r="A40" s="299"/>
      <c r="B40" s="300"/>
      <c r="C40" s="301"/>
      <c r="D40" s="243"/>
      <c r="E40" s="243"/>
      <c r="F40" s="243"/>
      <c r="G40" s="243"/>
      <c r="H40" s="243"/>
    </row>
    <row r="41" spans="1:8" x14ac:dyDescent="0.2">
      <c r="A41" s="299"/>
      <c r="B41" s="300"/>
      <c r="C41" s="301"/>
      <c r="D41" s="243"/>
      <c r="E41" s="243"/>
      <c r="F41" s="243"/>
      <c r="G41" s="243"/>
      <c r="H41" s="243"/>
    </row>
    <row r="42" spans="1:8" x14ac:dyDescent="0.2">
      <c r="A42" s="299"/>
      <c r="B42" s="300"/>
      <c r="C42" s="301"/>
      <c r="D42" s="243"/>
      <c r="E42" s="243"/>
      <c r="F42" s="243"/>
      <c r="G42" s="243"/>
      <c r="H42" s="243"/>
    </row>
    <row r="43" spans="1:8" x14ac:dyDescent="0.2">
      <c r="A43" s="299"/>
      <c r="B43" s="300"/>
      <c r="C43" s="301"/>
      <c r="D43" s="243"/>
      <c r="E43" s="243"/>
      <c r="F43" s="243"/>
      <c r="G43" s="243"/>
      <c r="H43" s="243"/>
    </row>
    <row r="44" spans="1:8" x14ac:dyDescent="0.2">
      <c r="A44" s="299"/>
      <c r="B44" s="300"/>
      <c r="C44" s="301"/>
      <c r="D44" s="243"/>
      <c r="E44" s="243"/>
      <c r="F44" s="243"/>
      <c r="G44" s="243"/>
      <c r="H44" s="243"/>
    </row>
    <row r="45" spans="1:8" x14ac:dyDescent="0.2">
      <c r="A45" s="299"/>
      <c r="B45" s="300"/>
      <c r="C45" s="301"/>
      <c r="D45" s="243"/>
      <c r="E45" s="243"/>
      <c r="F45" s="243"/>
      <c r="G45" s="243"/>
      <c r="H45" s="243"/>
    </row>
    <row r="46" spans="1:8" x14ac:dyDescent="0.2">
      <c r="A46" s="299"/>
      <c r="B46" s="300"/>
      <c r="C46" s="301"/>
      <c r="D46" s="243"/>
      <c r="E46" s="243"/>
      <c r="F46" s="243"/>
      <c r="G46" s="243"/>
      <c r="H46" s="243"/>
    </row>
    <row r="47" spans="1:8" x14ac:dyDescent="0.2">
      <c r="A47" s="299"/>
      <c r="B47" s="300"/>
      <c r="C47" s="301"/>
      <c r="D47" s="243"/>
      <c r="E47" s="243"/>
      <c r="F47" s="243"/>
      <c r="G47" s="243"/>
      <c r="H47" s="243"/>
    </row>
    <row r="48" spans="1:8" x14ac:dyDescent="0.2">
      <c r="A48" s="299"/>
      <c r="B48" s="301"/>
      <c r="C48" s="301"/>
      <c r="D48" s="243"/>
      <c r="E48" s="243"/>
      <c r="F48" s="243"/>
      <c r="G48" s="243"/>
      <c r="H48" s="243"/>
    </row>
    <row r="49" spans="1:8" x14ac:dyDescent="0.2">
      <c r="A49" s="299"/>
      <c r="B49" s="304"/>
      <c r="C49" s="301"/>
      <c r="D49" s="243"/>
      <c r="E49" s="243"/>
      <c r="F49" s="243"/>
      <c r="G49" s="243"/>
      <c r="H49" s="243"/>
    </row>
    <row r="50" spans="1:8" s="305" customFormat="1" x14ac:dyDescent="0.2">
      <c r="B50" s="304"/>
      <c r="C50" s="304"/>
    </row>
    <row r="51" spans="1:8" x14ac:dyDescent="0.2">
      <c r="A51" s="305"/>
      <c r="B51" s="305"/>
      <c r="C51" s="305"/>
      <c r="D51" s="305"/>
      <c r="E51" s="305"/>
      <c r="F51" s="305"/>
      <c r="G51" s="305"/>
      <c r="H51" s="305"/>
    </row>
    <row r="52" spans="1:8" x14ac:dyDescent="0.2">
      <c r="A52" s="305"/>
      <c r="B52" s="305"/>
      <c r="C52" s="305"/>
      <c r="D52" s="305"/>
      <c r="E52" s="305"/>
      <c r="F52" s="305"/>
      <c r="G52" s="305"/>
      <c r="H52" s="305"/>
    </row>
    <row r="53" spans="1:8" x14ac:dyDescent="0.2">
      <c r="A53" s="305"/>
      <c r="B53" s="305"/>
      <c r="C53" s="305"/>
      <c r="D53" s="305"/>
      <c r="E53" s="305"/>
      <c r="F53" s="305"/>
      <c r="G53" s="305"/>
      <c r="H53" s="305"/>
    </row>
    <row r="54" spans="1:8" x14ac:dyDescent="0.2">
      <c r="A54" s="304"/>
      <c r="B54" s="304"/>
      <c r="C54" s="304"/>
      <c r="D54" s="304"/>
      <c r="E54" s="304"/>
      <c r="F54" s="304"/>
      <c r="G54" s="304"/>
      <c r="H54" s="304"/>
    </row>
    <row r="55" spans="1:8" x14ac:dyDescent="0.2">
      <c r="A55" s="305"/>
      <c r="B55" s="305"/>
      <c r="C55" s="305"/>
      <c r="D55" s="305"/>
      <c r="E55" s="305"/>
      <c r="F55" s="305"/>
      <c r="G55" s="305"/>
      <c r="H55" s="305"/>
    </row>
    <row r="56" spans="1:8" x14ac:dyDescent="0.2">
      <c r="A56" s="306"/>
      <c r="B56" s="306"/>
      <c r="C56" s="306"/>
      <c r="D56" s="306"/>
      <c r="E56" s="306"/>
      <c r="F56" s="306"/>
      <c r="G56" s="306"/>
      <c r="H56" s="306"/>
    </row>
    <row r="57" spans="1:8" x14ac:dyDescent="0.2">
      <c r="A57" s="305"/>
      <c r="B57" s="305"/>
      <c r="C57" s="305"/>
      <c r="D57" s="305"/>
      <c r="E57" s="305"/>
      <c r="F57" s="305"/>
      <c r="G57" s="305"/>
      <c r="H57" s="305"/>
    </row>
    <row r="61" spans="1:8" x14ac:dyDescent="0.2">
      <c r="A61" s="305"/>
      <c r="B61" s="305"/>
      <c r="C61" s="305"/>
      <c r="D61" s="305"/>
      <c r="E61" s="305"/>
      <c r="F61" s="305"/>
      <c r="G61" s="305"/>
      <c r="H61" s="305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" right="0" top="1.98" bottom="0.59055118110236227" header="0.59055118110236227" footer="0"/>
  <pageSetup paperSize="9" scale="85" orientation="landscape" r:id="rId1"/>
  <headerFooter alignWithMargins="0">
    <oddHeader>&amp;L&amp;G&amp;C&amp;"Arial,Negrita"&amp;14PRUEBAS DE ACCESO A LA UNIVERSIDAD 
PARA MAYORES DE 25 AÑOS. 
CONVOCATORIA DE 2021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indice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TABLA XIII</vt:lpstr>
      <vt:lpstr>'tabla VII'!Área_de_impresión</vt:lpstr>
      <vt:lpstr>'Tabla III'!OLE_LINK1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2022-03-14T12:15:55Z</cp:lastPrinted>
  <dcterms:created xsi:type="dcterms:W3CDTF">2022-03-04T12:56:31Z</dcterms:created>
  <dcterms:modified xsi:type="dcterms:W3CDTF">2022-03-14T16:45:09Z</dcterms:modified>
</cp:coreProperties>
</file>