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80" yWindow="210" windowWidth="6705" windowHeight="3645"/>
  </bookViews>
  <sheets>
    <sheet name="Planin" sheetId="1" r:id="rId1"/>
  </sheets>
  <definedNames>
    <definedName name="_xlnm.Print_Area" localSheetId="0">Planin!$C$2:$L$25</definedName>
  </definedNames>
  <calcPr calcId="125725"/>
</workbook>
</file>

<file path=xl/calcChain.xml><?xml version="1.0" encoding="utf-8"?>
<calcChain xmlns="http://schemas.openxmlformats.org/spreadsheetml/2006/main">
  <c r="I8" i="1"/>
  <c r="G8"/>
  <c r="E8"/>
  <c r="I12"/>
  <c r="G12"/>
  <c r="E12"/>
  <c r="I10"/>
  <c r="K10" s="1"/>
  <c r="G10"/>
  <c r="I6"/>
  <c r="I14" s="1"/>
  <c r="I15" s="1"/>
  <c r="I16" s="1"/>
  <c r="G6"/>
  <c r="G14" s="1"/>
  <c r="G15" s="1"/>
  <c r="G16" s="1"/>
  <c r="E6"/>
  <c r="E14" s="1"/>
  <c r="M14"/>
  <c r="K8" l="1"/>
  <c r="K12"/>
  <c r="E15"/>
  <c r="E16" s="1"/>
  <c r="K6"/>
  <c r="M16" l="1"/>
  <c r="K14"/>
  <c r="K15" s="1"/>
  <c r="K16" s="1"/>
  <c r="N14"/>
</calcChain>
</file>

<file path=xl/sharedStrings.xml><?xml version="1.0" encoding="utf-8"?>
<sst xmlns="http://schemas.openxmlformats.org/spreadsheetml/2006/main" count="12" uniqueCount="12">
  <si>
    <t>MESES</t>
  </si>
  <si>
    <t xml:space="preserve">CAPÍTULOS </t>
  </si>
  <si>
    <t>MEJORA ENVOLVENTE IES DIEGO MARÍN. PROGRAMA DE OBRA</t>
  </si>
  <si>
    <t>EDIFICIO B</t>
  </si>
  <si>
    <t>EDIFICIO A</t>
  </si>
  <si>
    <t>GESTIÓN RESIDUOS</t>
  </si>
  <si>
    <t>SEGURIDAD Y SALUD</t>
  </si>
  <si>
    <t>P.E.M.</t>
  </si>
  <si>
    <t>PRESUPUESTO CONTRATA (SIN IVA)</t>
  </si>
  <si>
    <t>PRESUPUESTO CONTRATA (CON IVA)</t>
  </si>
  <si>
    <t>Valladolid, 20 de febrero de 2019</t>
  </si>
  <si>
    <t>Fdo.: José M. Álvarez Cuesta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</si>
</sst>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Century Gothic"/>
      <family val="2"/>
    </font>
    <font>
      <b/>
      <sz val="10"/>
      <color indexed="62"/>
      <name val="Century Gothic"/>
      <family val="2"/>
    </font>
    <font>
      <b/>
      <u/>
      <sz val="10"/>
      <color indexed="62"/>
      <name val="Century Gothic"/>
      <family val="2"/>
    </font>
    <font>
      <sz val="10"/>
      <color rgb="FFFF0000"/>
      <name val="Century Gothic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1" fillId="0" borderId="11" xfId="0" applyFont="1" applyBorder="1" applyAlignment="1">
      <alignment vertical="center"/>
    </xf>
    <xf numFmtId="3" fontId="1" fillId="0" borderId="1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" fontId="4" fillId="0" borderId="0" xfId="0" applyNumberFormat="1" applyFont="1" applyBorder="1"/>
    <xf numFmtId="4" fontId="1" fillId="0" borderId="15" xfId="0" applyNumberFormat="1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4" fontId="1" fillId="0" borderId="19" xfId="0" applyNumberFormat="1" applyFont="1" applyBorder="1" applyAlignment="1">
      <alignment horizontal="center"/>
    </xf>
    <xf numFmtId="4" fontId="1" fillId="0" borderId="16" xfId="0" applyNumberFormat="1" applyFont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4" fontId="4" fillId="0" borderId="0" xfId="0" applyNumberFormat="1" applyFont="1"/>
    <xf numFmtId="4" fontId="1" fillId="0" borderId="20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0" xfId="0" applyNumberFormat="1" applyFont="1" applyBorder="1"/>
    <xf numFmtId="0" fontId="1" fillId="0" borderId="11" xfId="0" applyFont="1" applyFill="1" applyBorder="1"/>
    <xf numFmtId="0" fontId="1" fillId="0" borderId="11" xfId="0" applyFont="1" applyBorder="1"/>
    <xf numFmtId="0" fontId="1" fillId="0" borderId="21" xfId="0" applyFont="1" applyBorder="1"/>
    <xf numFmtId="0" fontId="1" fillId="0" borderId="21" xfId="0" applyFont="1" applyFill="1" applyBorder="1"/>
    <xf numFmtId="0" fontId="3" fillId="0" borderId="2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865</xdr:colOff>
      <xdr:row>6</xdr:row>
      <xdr:rowOff>82260</xdr:rowOff>
    </xdr:from>
    <xdr:to>
      <xdr:col>11</xdr:col>
      <xdr:colOff>0</xdr:colOff>
      <xdr:row>6</xdr:row>
      <xdr:rowOff>82260</xdr:rowOff>
    </xdr:to>
    <xdr:sp macro="" textlink="">
      <xdr:nvSpPr>
        <xdr:cNvPr id="62519" name="Line 1"/>
        <xdr:cNvSpPr>
          <a:spLocks noChangeShapeType="1"/>
        </xdr:cNvSpPr>
      </xdr:nvSpPr>
      <xdr:spPr bwMode="auto">
        <a:xfrm>
          <a:off x="2563090" y="920460"/>
          <a:ext cx="5866535" cy="0"/>
        </a:xfrm>
        <a:prstGeom prst="line">
          <a:avLst/>
        </a:prstGeom>
        <a:noFill/>
        <a:ln w="38100">
          <a:solidFill>
            <a:srgbClr val="00FF00"/>
          </a:solidFill>
          <a:round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4</xdr:col>
      <xdr:colOff>0</xdr:colOff>
      <xdr:row>12</xdr:row>
      <xdr:rowOff>95250</xdr:rowOff>
    </xdr:from>
    <xdr:to>
      <xdr:col>12</xdr:col>
      <xdr:colOff>0</xdr:colOff>
      <xdr:row>12</xdr:row>
      <xdr:rowOff>95250</xdr:rowOff>
    </xdr:to>
    <xdr:sp macro="" textlink="">
      <xdr:nvSpPr>
        <xdr:cNvPr id="35" name="Line 28"/>
        <xdr:cNvSpPr>
          <a:spLocks noChangeShapeType="1"/>
        </xdr:cNvSpPr>
      </xdr:nvSpPr>
      <xdr:spPr bwMode="auto">
        <a:xfrm>
          <a:off x="2554432" y="2034886"/>
          <a:ext cx="6719454" cy="0"/>
        </a:xfrm>
        <a:prstGeom prst="line">
          <a:avLst/>
        </a:prstGeom>
        <a:noFill/>
        <a:ln w="38100">
          <a:solidFill>
            <a:srgbClr val="FF00FF"/>
          </a:solidFill>
          <a:round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6</xdr:col>
      <xdr:colOff>10583</xdr:colOff>
      <xdr:row>10</xdr:row>
      <xdr:rowOff>95250</xdr:rowOff>
    </xdr:from>
    <xdr:to>
      <xdr:col>12</xdr:col>
      <xdr:colOff>0</xdr:colOff>
      <xdr:row>10</xdr:row>
      <xdr:rowOff>95250</xdr:rowOff>
    </xdr:to>
    <xdr:sp macro="" textlink="">
      <xdr:nvSpPr>
        <xdr:cNvPr id="36" name="Line 69"/>
        <xdr:cNvSpPr>
          <a:spLocks noChangeShapeType="1"/>
        </xdr:cNvSpPr>
      </xdr:nvSpPr>
      <xdr:spPr bwMode="auto">
        <a:xfrm flipV="1">
          <a:off x="4254500" y="1661583"/>
          <a:ext cx="5005917" cy="0"/>
        </a:xfrm>
        <a:prstGeom prst="line">
          <a:avLst/>
        </a:prstGeom>
        <a:noFill/>
        <a:ln w="38100">
          <a:solidFill>
            <a:srgbClr val="0000FF"/>
          </a:solidFill>
          <a:round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4</xdr:col>
      <xdr:colOff>809625</xdr:colOff>
      <xdr:row>8</xdr:row>
      <xdr:rowOff>107156</xdr:rowOff>
    </xdr:from>
    <xdr:to>
      <xdr:col>12</xdr:col>
      <xdr:colOff>7327</xdr:colOff>
      <xdr:row>8</xdr:row>
      <xdr:rowOff>107156</xdr:rowOff>
    </xdr:to>
    <xdr:sp macro="" textlink="">
      <xdr:nvSpPr>
        <xdr:cNvPr id="37" name="Line 9"/>
        <xdr:cNvSpPr>
          <a:spLocks noChangeShapeType="1"/>
        </xdr:cNvSpPr>
      </xdr:nvSpPr>
      <xdr:spPr bwMode="auto">
        <a:xfrm>
          <a:off x="3371850" y="1307306"/>
          <a:ext cx="5903302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/>
        <a:lstStyle/>
        <a:p>
          <a:endParaRPr lang="es-ES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sng" algn="ctr">
          <a:solidFill>
            <a:srgbClr val="00FF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sng" algn="ctr">
          <a:solidFill>
            <a:srgbClr val="00FF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A1:N25"/>
  <sheetViews>
    <sheetView showGridLines="0" tabSelected="1" topLeftCell="B2" zoomScaleNormal="100" zoomScaleSheetLayoutView="75" workbookViewId="0">
      <selection activeCell="F24" sqref="F24"/>
    </sheetView>
  </sheetViews>
  <sheetFormatPr baseColWidth="10" defaultRowHeight="13.5"/>
  <cols>
    <col min="1" max="1" width="6.85546875" style="1" hidden="1" customWidth="1"/>
    <col min="2" max="2" width="3.28515625" style="1" customWidth="1"/>
    <col min="3" max="3" width="4.5703125" style="1" customWidth="1"/>
    <col min="4" max="4" width="33.85546875" style="1" customWidth="1"/>
    <col min="5" max="7" width="12.5703125" style="1" customWidth="1"/>
    <col min="8" max="8" width="12.5703125" style="2" customWidth="1"/>
    <col min="9" max="12" width="12.5703125" style="1" customWidth="1"/>
    <col min="13" max="16384" width="11.42578125" style="1"/>
  </cols>
  <sheetData>
    <row r="1" spans="3:14" ht="9.6" hidden="1" customHeight="1">
      <c r="D1" s="3"/>
      <c r="L1" s="4"/>
    </row>
    <row r="2" spans="3:14">
      <c r="D2" s="21" t="s">
        <v>2</v>
      </c>
      <c r="E2" s="21"/>
      <c r="F2" s="21"/>
      <c r="G2" s="21"/>
      <c r="H2" s="21"/>
      <c r="I2" s="21"/>
      <c r="J2" s="21"/>
      <c r="K2" s="21"/>
      <c r="L2" s="21"/>
    </row>
    <row r="3" spans="3:14" ht="4.1500000000000004" customHeight="1">
      <c r="D3" s="37"/>
      <c r="E3" s="37"/>
      <c r="F3" s="37"/>
      <c r="G3" s="37"/>
      <c r="H3" s="38"/>
      <c r="I3" s="37"/>
      <c r="J3" s="37"/>
      <c r="K3" s="37"/>
      <c r="L3" s="39"/>
    </row>
    <row r="4" spans="3:14" ht="14.25" customHeight="1">
      <c r="D4" s="5" t="s">
        <v>1</v>
      </c>
      <c r="E4" s="6" t="s">
        <v>0</v>
      </c>
      <c r="F4" s="6"/>
      <c r="G4" s="6"/>
      <c r="H4" s="7"/>
      <c r="I4" s="6"/>
      <c r="J4" s="6"/>
      <c r="K4" s="6"/>
      <c r="L4" s="22"/>
    </row>
    <row r="5" spans="3:14" ht="16.5" customHeight="1">
      <c r="D5" s="8"/>
      <c r="E5" s="9">
        <v>1</v>
      </c>
      <c r="F5" s="23"/>
      <c r="G5" s="9">
        <v>2</v>
      </c>
      <c r="H5" s="23"/>
      <c r="I5" s="9">
        <v>3</v>
      </c>
      <c r="J5" s="23"/>
      <c r="K5" s="27">
        <v>4</v>
      </c>
      <c r="L5" s="23"/>
    </row>
    <row r="6" spans="3:14" ht="14.25" customHeight="1">
      <c r="C6" s="10">
        <v>1</v>
      </c>
      <c r="D6" s="16" t="s">
        <v>3</v>
      </c>
      <c r="E6" s="25">
        <f>12270/3+518/2+445+20867/3+12879/3+1417/3+1101/3+1822/3+1889/3</f>
        <v>18119</v>
      </c>
      <c r="F6" s="29"/>
      <c r="G6" s="25">
        <f>12270/3+20867/3+12879/3+1417/3+1101/3+1822/3+1889/3</f>
        <v>17415.000000000004</v>
      </c>
      <c r="H6" s="29"/>
      <c r="I6" s="25">
        <f>12270/3+518/2+10364/2+20867/3+12879/3+1417/3+1101/3+1822/3+1889/3+4475</f>
        <v>27331</v>
      </c>
      <c r="J6" s="29"/>
      <c r="K6" s="28">
        <f>M6-I6-G6-E6</f>
        <v>6386.3299999999981</v>
      </c>
      <c r="L6" s="29"/>
      <c r="M6" s="1">
        <v>69251.33</v>
      </c>
    </row>
    <row r="7" spans="3:14" ht="14.25" customHeight="1">
      <c r="C7" s="11"/>
      <c r="D7" s="16"/>
      <c r="E7" s="17"/>
      <c r="F7" s="18"/>
      <c r="G7" s="26"/>
      <c r="H7" s="30"/>
      <c r="I7" s="17"/>
      <c r="J7" s="18"/>
      <c r="K7" s="12"/>
      <c r="L7" s="18"/>
    </row>
    <row r="8" spans="3:14" ht="14.25" customHeight="1">
      <c r="C8" s="10">
        <v>2</v>
      </c>
      <c r="D8" s="16" t="s">
        <v>4</v>
      </c>
      <c r="E8" s="25">
        <f>24210/6+881+1036/3+1136/3+47207/3+19456/3+3310/3+1574/3+5600/3+3544/3+650/3</f>
        <v>32753.666666666664</v>
      </c>
      <c r="F8" s="29"/>
      <c r="G8" s="25">
        <f>24210/3+1036/3+1136/3+47207/3+19456/3+3310/3+1574/3+5600/3+3544/3+8271/2+650/3</f>
        <v>40043.166666666664</v>
      </c>
      <c r="H8" s="29"/>
      <c r="I8" s="25">
        <f>24210/3+1036/3+1136/3+47207/3+19456/3+3310/3+1574/3+5600/3+3544/3+8271/2+650/3</f>
        <v>40043.166666666664</v>
      </c>
      <c r="J8" s="29"/>
      <c r="K8" s="25">
        <f>M8-I8-G8-E8</f>
        <v>25711.280000000013</v>
      </c>
      <c r="L8" s="29"/>
      <c r="M8" s="1">
        <v>138551.28</v>
      </c>
    </row>
    <row r="9" spans="3:14" ht="14.25" customHeight="1">
      <c r="C9" s="11"/>
      <c r="D9" s="16"/>
      <c r="E9" s="17"/>
      <c r="F9" s="18"/>
      <c r="G9" s="17"/>
      <c r="H9" s="18"/>
      <c r="I9" s="17"/>
      <c r="J9" s="18"/>
      <c r="K9" s="12"/>
      <c r="L9" s="18"/>
    </row>
    <row r="10" spans="3:14" ht="14.25" customHeight="1">
      <c r="C10" s="10">
        <v>3</v>
      </c>
      <c r="D10" s="16" t="s">
        <v>5</v>
      </c>
      <c r="E10" s="25"/>
      <c r="F10" s="29"/>
      <c r="G10" s="25">
        <f>623.1/3</f>
        <v>207.70000000000002</v>
      </c>
      <c r="H10" s="29"/>
      <c r="I10" s="25">
        <f>623.1/3</f>
        <v>207.70000000000002</v>
      </c>
      <c r="J10" s="29"/>
      <c r="K10" s="28">
        <f>M10-I10-G10</f>
        <v>207.69999999999996</v>
      </c>
      <c r="L10" s="29"/>
      <c r="M10" s="1">
        <v>623.1</v>
      </c>
    </row>
    <row r="11" spans="3:14" ht="14.25" customHeight="1">
      <c r="C11" s="11"/>
      <c r="D11" s="16"/>
      <c r="E11" s="17"/>
      <c r="F11" s="18"/>
      <c r="G11" s="17"/>
      <c r="H11" s="18"/>
      <c r="I11" s="17"/>
      <c r="J11" s="18"/>
      <c r="K11" s="12"/>
      <c r="L11" s="18"/>
    </row>
    <row r="12" spans="3:14" ht="14.25" customHeight="1">
      <c r="C12" s="10">
        <v>4</v>
      </c>
      <c r="D12" s="16" t="s">
        <v>6</v>
      </c>
      <c r="E12" s="25">
        <f>6809.38/4</f>
        <v>1702.345</v>
      </c>
      <c r="F12" s="29"/>
      <c r="G12" s="25">
        <f>6809.38/4</f>
        <v>1702.345</v>
      </c>
      <c r="H12" s="29"/>
      <c r="I12" s="25">
        <f>6809.38/4</f>
        <v>1702.345</v>
      </c>
      <c r="J12" s="29"/>
      <c r="K12" s="25">
        <f>M12-I12-G12-E12</f>
        <v>1702.3449999999996</v>
      </c>
      <c r="L12" s="29"/>
      <c r="M12" s="1">
        <v>6809.38</v>
      </c>
    </row>
    <row r="13" spans="3:14" ht="14.25" customHeight="1">
      <c r="C13" s="11"/>
      <c r="D13" s="16"/>
      <c r="E13" s="19"/>
      <c r="F13" s="20"/>
      <c r="G13" s="19"/>
      <c r="H13" s="20"/>
      <c r="I13" s="19"/>
      <c r="J13" s="20"/>
      <c r="K13" s="13"/>
      <c r="L13" s="20"/>
    </row>
    <row r="14" spans="3:14" s="14" customFormat="1" ht="14.25" customHeight="1">
      <c r="C14" s="2"/>
      <c r="D14" s="35" t="s">
        <v>7</v>
      </c>
      <c r="E14" s="25">
        <f>SUM(E6:F13)</f>
        <v>52575.011666666665</v>
      </c>
      <c r="F14" s="29"/>
      <c r="G14" s="25">
        <f t="shared" ref="G14:L14" si="0">SUM(G6:H13)</f>
        <v>59368.21166666667</v>
      </c>
      <c r="H14" s="29"/>
      <c r="I14" s="25">
        <f t="shared" ref="I14:L14" si="1">SUM(I6:J13)</f>
        <v>69284.211666666655</v>
      </c>
      <c r="J14" s="29"/>
      <c r="K14" s="25">
        <f t="shared" ref="K14:L14" si="2">SUM(K6:L13)</f>
        <v>34007.655000000013</v>
      </c>
      <c r="L14" s="29"/>
      <c r="M14" s="24">
        <f>SUM(M6:M13)</f>
        <v>215235.09</v>
      </c>
      <c r="N14" s="31">
        <f>E14+G14+I14+K14</f>
        <v>215235.09000000003</v>
      </c>
    </row>
    <row r="15" spans="3:14" s="14" customFormat="1" ht="14.25" customHeight="1">
      <c r="C15" s="2"/>
      <c r="D15" s="35" t="s">
        <v>8</v>
      </c>
      <c r="E15" s="25">
        <f>E14*1.19</f>
        <v>62564.263883333326</v>
      </c>
      <c r="F15" s="29"/>
      <c r="G15" s="25">
        <f t="shared" ref="G15" si="3">G14*1.19</f>
        <v>70648.171883333329</v>
      </c>
      <c r="H15" s="29"/>
      <c r="I15" s="25">
        <f t="shared" ref="I15" si="4">I14*1.19</f>
        <v>82448.211883333322</v>
      </c>
      <c r="J15" s="29"/>
      <c r="K15" s="25">
        <f t="shared" ref="K15" si="5">K14*1.19</f>
        <v>40469.109450000011</v>
      </c>
      <c r="L15" s="29"/>
      <c r="M15" s="15"/>
    </row>
    <row r="16" spans="3:14" ht="14.25" customHeight="1">
      <c r="C16" s="2"/>
      <c r="D16" s="36" t="s">
        <v>9</v>
      </c>
      <c r="E16" s="32">
        <f>E15*1.21</f>
        <v>75702.75929883332</v>
      </c>
      <c r="F16" s="33"/>
      <c r="G16" s="32">
        <f t="shared" ref="G16" si="6">G15*1.21</f>
        <v>85484.287978833323</v>
      </c>
      <c r="H16" s="33"/>
      <c r="I16" s="32">
        <f t="shared" ref="I16" si="7">I15*1.21</f>
        <v>99762.336378833323</v>
      </c>
      <c r="J16" s="33"/>
      <c r="K16" s="32">
        <f t="shared" ref="K16" si="8">K15*1.21</f>
        <v>48967.622434500008</v>
      </c>
      <c r="L16" s="33"/>
      <c r="M16" s="34">
        <f>SUM(E16:L16)</f>
        <v>309917.00609099999</v>
      </c>
    </row>
    <row r="17" spans="8:8" ht="14.25" customHeight="1"/>
    <row r="19" spans="8:8">
      <c r="H19" s="2" t="s">
        <v>10</v>
      </c>
    </row>
    <row r="25" spans="8:8">
      <c r="H25" s="2" t="s">
        <v>11</v>
      </c>
    </row>
  </sheetData>
  <dataConsolidate/>
  <mergeCells count="43">
    <mergeCell ref="E15:F15"/>
    <mergeCell ref="G15:H15"/>
    <mergeCell ref="I15:J15"/>
    <mergeCell ref="K15:L15"/>
    <mergeCell ref="E16:F16"/>
    <mergeCell ref="G16:H16"/>
    <mergeCell ref="I16:J16"/>
    <mergeCell ref="K16:L16"/>
    <mergeCell ref="E12:F12"/>
    <mergeCell ref="G12:H12"/>
    <mergeCell ref="I12:J12"/>
    <mergeCell ref="K12:L12"/>
    <mergeCell ref="E14:F14"/>
    <mergeCell ref="G14:H14"/>
    <mergeCell ref="I14:J14"/>
    <mergeCell ref="K14:L14"/>
    <mergeCell ref="E10:F10"/>
    <mergeCell ref="G10:H10"/>
    <mergeCell ref="I10:J10"/>
    <mergeCell ref="K10:L10"/>
    <mergeCell ref="E8:F8"/>
    <mergeCell ref="G8:H8"/>
    <mergeCell ref="I8:J8"/>
    <mergeCell ref="K8:L8"/>
    <mergeCell ref="E5:F5"/>
    <mergeCell ref="G5:H5"/>
    <mergeCell ref="I5:J5"/>
    <mergeCell ref="K5:L5"/>
    <mergeCell ref="D2:L2"/>
    <mergeCell ref="E6:F6"/>
    <mergeCell ref="G6:H6"/>
    <mergeCell ref="I6:J6"/>
    <mergeCell ref="K6:L6"/>
    <mergeCell ref="D4:D5"/>
    <mergeCell ref="D6:D7"/>
    <mergeCell ref="D10:D11"/>
    <mergeCell ref="D12:D13"/>
    <mergeCell ref="C8:C9"/>
    <mergeCell ref="C10:C11"/>
    <mergeCell ref="C12:C13"/>
    <mergeCell ref="E4:L4"/>
    <mergeCell ref="D8:D9"/>
    <mergeCell ref="C6:C7"/>
  </mergeCells>
  <phoneticPr fontId="0" type="noConversion"/>
  <printOptions horizontalCentered="1" verticalCentered="1"/>
  <pageMargins left="0" right="0" top="0.55118110236220474" bottom="0" header="0" footer="0"/>
  <pageSetup paperSize="9" orientation="landscape" r:id="rId1"/>
  <headerFooter alignWithMargins="0"/>
  <rowBreaks count="1" manualBreakCount="1">
    <brk id="16" min="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Planin</vt:lpstr>
      <vt:lpstr>Planin!Área_de_impresión</vt:lpstr>
    </vt:vector>
  </TitlesOfParts>
  <Company>MAYOBRE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MAYOBRE</dc:creator>
  <cp:lastModifiedBy>PC</cp:lastModifiedBy>
  <cp:lastPrinted>2019-02-22T11:40:56Z</cp:lastPrinted>
  <dcterms:created xsi:type="dcterms:W3CDTF">2002-05-07T22:09:43Z</dcterms:created>
  <dcterms:modified xsi:type="dcterms:W3CDTF">2019-02-22T11:41:15Z</dcterms:modified>
</cp:coreProperties>
</file>