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un\B-PORTAL\Ficheros nuevos portal\14-15\"/>
    </mc:Choice>
  </mc:AlternateContent>
  <bookViews>
    <workbookView xWindow="-195" yWindow="-225" windowWidth="11595" windowHeight="8445" tabRatio="906"/>
  </bookViews>
  <sheets>
    <sheet name="Indice" sheetId="30" r:id="rId1"/>
    <sheet name="1.1. Inicio" sheetId="26" r:id="rId2"/>
    <sheet name="1.2. Inicio" sheetId="27" r:id="rId3"/>
    <sheet name="1.3. Inicio" sheetId="13" r:id="rId4"/>
    <sheet name="2.1. RG" sheetId="22" r:id="rId5"/>
    <sheet name="2.2. RG" sheetId="37" r:id="rId6"/>
    <sheet name="2.3. RG" sheetId="21" r:id="rId7"/>
    <sheet name="2.4 RG" sheetId="19" r:id="rId8"/>
    <sheet name="2.5 RG" sheetId="36" r:id="rId9"/>
    <sheet name="2.6. RG" sheetId="9" r:id="rId10"/>
    <sheet name="2.7. RG" sheetId="2" r:id="rId11"/>
    <sheet name="2.8. RG" sheetId="33" r:id="rId12"/>
    <sheet name="2.9. RG" sheetId="8" r:id="rId13"/>
    <sheet name="2.10. RG" sheetId="10" r:id="rId14"/>
    <sheet name="2.11 RG" sheetId="7" r:id="rId15"/>
    <sheet name="2.12. RG" sheetId="6" r:id="rId16"/>
    <sheet name="2.13. RG" sheetId="4" r:id="rId17"/>
    <sheet name="2.14. RG" sheetId="5" r:id="rId18"/>
    <sheet name="2.15.RG" sheetId="35" r:id="rId19"/>
    <sheet name="2.16. RG" sheetId="28" r:id="rId20"/>
    <sheet name="2.17. RG" sheetId="11" r:id="rId21"/>
    <sheet name="2.18. RG" sheetId="34" r:id="rId22"/>
    <sheet name="3.1. RE" sheetId="3" r:id="rId23"/>
    <sheet name="3.2. RE" sheetId="25" r:id="rId24"/>
    <sheet name="3.3. RE" sheetId="24" r:id="rId25"/>
    <sheet name="3.4. RE" sheetId="23" r:id="rId26"/>
    <sheet name="3.5. RE" sheetId="16" r:id="rId27"/>
    <sheet name="3.6. RE" sheetId="31" r:id="rId28"/>
    <sheet name="3.7.RE" sheetId="38" r:id="rId29"/>
    <sheet name="4.1. EA" sheetId="15" r:id="rId30"/>
    <sheet name="4.2. EA" sheetId="14" r:id="rId31"/>
    <sheet name="4.3. EA" sheetId="29" r:id="rId32"/>
  </sheets>
  <definedNames>
    <definedName name="_xlnm.Print_Titles" localSheetId="2">'1.2. Inicio'!$4:$4</definedName>
    <definedName name="_xlnm.Print_Titles" localSheetId="13">'2.10. RG'!$4:$4</definedName>
    <definedName name="_xlnm.Print_Titles" localSheetId="15">'2.12. RG'!$5:$5</definedName>
    <definedName name="_xlnm.Print_Titles" localSheetId="9">'2.6. RG'!$4:$4</definedName>
    <definedName name="_xlnm.Print_Titles" localSheetId="25">'3.4. RE'!$4:$4</definedName>
    <definedName name="_xlnm.Print_Titles" localSheetId="26">'3.5. RE'!$4:$4</definedName>
    <definedName name="_xlnm.Print_Titles" localSheetId="31">'4.3. EA'!$4:$4</definedName>
  </definedNames>
  <calcPr calcId="152511"/>
</workbook>
</file>

<file path=xl/calcChain.xml><?xml version="1.0" encoding="utf-8"?>
<calcChain xmlns="http://schemas.openxmlformats.org/spreadsheetml/2006/main">
  <c r="F34" i="25" l="1"/>
  <c r="F35" i="25"/>
  <c r="F33" i="25"/>
  <c r="G29" i="28" l="1"/>
  <c r="L99" i="9"/>
  <c r="L100" i="9"/>
  <c r="L98" i="9"/>
  <c r="J16" i="14" l="1"/>
  <c r="L39" i="38"/>
  <c r="L40" i="38"/>
  <c r="L38" i="38"/>
  <c r="L6" i="38"/>
  <c r="L7" i="38"/>
  <c r="L8" i="38"/>
  <c r="L9" i="38"/>
  <c r="L10" i="38"/>
  <c r="L11" i="38"/>
  <c r="L12" i="38"/>
  <c r="L13" i="38"/>
  <c r="L14" i="38"/>
  <c r="L15" i="38"/>
  <c r="L16" i="38"/>
  <c r="L17" i="38"/>
  <c r="L18" i="38"/>
  <c r="L19" i="38"/>
  <c r="L20" i="38"/>
  <c r="L21" i="38"/>
  <c r="L22" i="38"/>
  <c r="L23" i="38"/>
  <c r="L24" i="38"/>
  <c r="L25" i="38"/>
  <c r="L26" i="38"/>
  <c r="L27" i="38"/>
  <c r="L28" i="38"/>
  <c r="L29" i="38"/>
  <c r="L30" i="38"/>
  <c r="L31" i="38"/>
  <c r="L32" i="38"/>
  <c r="L33" i="38"/>
  <c r="L34" i="38"/>
  <c r="L35" i="38"/>
  <c r="L36" i="38"/>
  <c r="L37" i="38"/>
  <c r="L5" i="38"/>
  <c r="K40" i="38"/>
  <c r="J40" i="38"/>
  <c r="I40" i="38"/>
  <c r="H40" i="38"/>
  <c r="G40" i="38"/>
  <c r="F40" i="38"/>
  <c r="E40" i="38"/>
  <c r="D40" i="38"/>
  <c r="C40" i="38"/>
  <c r="K39" i="38"/>
  <c r="J39" i="38"/>
  <c r="I39" i="38"/>
  <c r="H39" i="38"/>
  <c r="G39" i="38"/>
  <c r="F39" i="38"/>
  <c r="E39" i="38"/>
  <c r="D39" i="38"/>
  <c r="C39" i="38"/>
  <c r="K38" i="38"/>
  <c r="J38" i="38"/>
  <c r="I38" i="38"/>
  <c r="H38" i="38"/>
  <c r="G38" i="38"/>
  <c r="F38" i="38"/>
  <c r="E38" i="38"/>
  <c r="D38" i="38"/>
  <c r="C38" i="38"/>
  <c r="L35" i="3"/>
  <c r="L34" i="3"/>
  <c r="L33" i="3" l="1"/>
  <c r="U27" i="28"/>
  <c r="T27" i="28"/>
  <c r="T7" i="28"/>
  <c r="T8" i="28"/>
  <c r="T9" i="28"/>
  <c r="T10" i="28"/>
  <c r="T11" i="28"/>
  <c r="T12" i="28"/>
  <c r="T13" i="28"/>
  <c r="T14" i="28"/>
  <c r="T15" i="28"/>
  <c r="T16" i="28"/>
  <c r="T17" i="28"/>
  <c r="T18" i="28"/>
  <c r="T19" i="28"/>
  <c r="T20" i="28"/>
  <c r="T21" i="28"/>
  <c r="T22" i="28"/>
  <c r="T23" i="28"/>
  <c r="T24" i="28"/>
  <c r="T25" i="28"/>
  <c r="T26" i="28"/>
  <c r="T28" i="28"/>
  <c r="D42" i="35"/>
  <c r="E42" i="35"/>
  <c r="F42" i="35"/>
  <c r="G42" i="35"/>
  <c r="H42" i="35"/>
  <c r="I42" i="35"/>
  <c r="J42" i="35"/>
  <c r="K42" i="35"/>
  <c r="L42" i="35"/>
  <c r="D43" i="35"/>
  <c r="E43" i="35"/>
  <c r="F43" i="35"/>
  <c r="G43" i="35"/>
  <c r="H43" i="35"/>
  <c r="I43" i="35"/>
  <c r="J43" i="35"/>
  <c r="K43" i="35"/>
  <c r="L43" i="35"/>
  <c r="D44" i="35"/>
  <c r="E44" i="35"/>
  <c r="F44" i="35"/>
  <c r="G44" i="35"/>
  <c r="H44" i="35"/>
  <c r="I44" i="35"/>
  <c r="J44" i="35"/>
  <c r="K44" i="35"/>
  <c r="L44" i="35"/>
  <c r="C43" i="35"/>
  <c r="C44" i="35"/>
  <c r="C42" i="35"/>
  <c r="T29" i="28" l="1"/>
  <c r="P34" i="19"/>
  <c r="P35" i="19"/>
  <c r="P27" i="19"/>
  <c r="P18" i="19"/>
  <c r="P15" i="19"/>
  <c r="P12" i="19"/>
  <c r="P9" i="19"/>
  <c r="P6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Q35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Q34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Q33" i="19"/>
  <c r="D33" i="21"/>
  <c r="E33" i="21"/>
  <c r="F33" i="21"/>
  <c r="G33" i="21"/>
  <c r="H33" i="21"/>
  <c r="I33" i="21"/>
  <c r="J33" i="21"/>
  <c r="K33" i="21"/>
  <c r="L33" i="21"/>
  <c r="M33" i="21"/>
  <c r="D34" i="21"/>
  <c r="E34" i="21"/>
  <c r="F34" i="21"/>
  <c r="G34" i="21"/>
  <c r="H34" i="21"/>
  <c r="I34" i="21"/>
  <c r="J34" i="21"/>
  <c r="K34" i="21"/>
  <c r="L34" i="21"/>
  <c r="M34" i="21"/>
  <c r="D35" i="21"/>
  <c r="E35" i="21"/>
  <c r="F35" i="21"/>
  <c r="G35" i="21"/>
  <c r="H35" i="21"/>
  <c r="I35" i="21"/>
  <c r="J35" i="21"/>
  <c r="L35" i="21"/>
  <c r="M35" i="21"/>
  <c r="C34" i="21"/>
  <c r="C35" i="21"/>
  <c r="C33" i="21"/>
  <c r="O34" i="22"/>
  <c r="O35" i="22"/>
  <c r="O33" i="22"/>
  <c r="E33" i="22"/>
  <c r="H33" i="22"/>
  <c r="I33" i="22"/>
  <c r="J33" i="22"/>
  <c r="K33" i="22"/>
  <c r="L33" i="22"/>
  <c r="M33" i="22"/>
  <c r="N33" i="22"/>
  <c r="E34" i="22"/>
  <c r="H34" i="22"/>
  <c r="I34" i="22"/>
  <c r="J34" i="22"/>
  <c r="K34" i="22"/>
  <c r="L34" i="22"/>
  <c r="M34" i="22"/>
  <c r="N34" i="22"/>
  <c r="E35" i="22"/>
  <c r="H35" i="22"/>
  <c r="I35" i="22"/>
  <c r="J35" i="22"/>
  <c r="K35" i="22"/>
  <c r="L35" i="22"/>
  <c r="M35" i="22"/>
  <c r="N35" i="22"/>
  <c r="C30" i="13"/>
  <c r="D30" i="13"/>
  <c r="E30" i="13"/>
  <c r="F30" i="13"/>
  <c r="G30" i="13"/>
  <c r="H30" i="13"/>
  <c r="I30" i="13"/>
  <c r="J30" i="13"/>
  <c r="K30" i="13"/>
  <c r="B30" i="13"/>
  <c r="P33" i="19" l="1"/>
  <c r="C109" i="27"/>
  <c r="D109" i="27"/>
  <c r="E109" i="27"/>
  <c r="F109" i="27"/>
  <c r="G109" i="27"/>
  <c r="H109" i="27"/>
  <c r="I109" i="27"/>
  <c r="J109" i="27"/>
  <c r="K109" i="27"/>
  <c r="L109" i="27"/>
  <c r="C110" i="27"/>
  <c r="D110" i="27"/>
  <c r="E110" i="27"/>
  <c r="F110" i="27"/>
  <c r="G110" i="27"/>
  <c r="H110" i="27"/>
  <c r="I110" i="27"/>
  <c r="J110" i="27"/>
  <c r="K110" i="27"/>
  <c r="L110" i="27"/>
  <c r="D41" i="24"/>
  <c r="D42" i="24"/>
  <c r="D43" i="24"/>
  <c r="D111" i="27"/>
  <c r="E111" i="27"/>
  <c r="F111" i="27"/>
  <c r="G111" i="27"/>
  <c r="H111" i="27"/>
  <c r="I111" i="27"/>
  <c r="J111" i="27"/>
  <c r="K111" i="27"/>
  <c r="L111" i="27"/>
  <c r="C111" i="27"/>
  <c r="D19" i="33"/>
  <c r="E19" i="33"/>
  <c r="F19" i="33"/>
  <c r="G19" i="33"/>
  <c r="H19" i="33"/>
  <c r="I19" i="33"/>
  <c r="J19" i="33"/>
  <c r="K19" i="33"/>
  <c r="L19" i="33"/>
  <c r="D18" i="33"/>
  <c r="E18" i="33"/>
  <c r="F18" i="33"/>
  <c r="G18" i="33"/>
  <c r="H18" i="33"/>
  <c r="I18" i="33"/>
  <c r="J18" i="33"/>
  <c r="K18" i="33"/>
  <c r="L18" i="33"/>
  <c r="C18" i="33"/>
  <c r="C19" i="33"/>
  <c r="D17" i="33"/>
  <c r="E17" i="33"/>
  <c r="F17" i="33"/>
  <c r="G17" i="33"/>
  <c r="H17" i="33"/>
  <c r="I17" i="33"/>
  <c r="J17" i="33"/>
  <c r="K17" i="33"/>
  <c r="L17" i="33"/>
  <c r="C17" i="33"/>
  <c r="D16" i="2"/>
  <c r="E16" i="2"/>
  <c r="F16" i="2"/>
  <c r="G16" i="2"/>
  <c r="H16" i="2"/>
  <c r="I16" i="2"/>
  <c r="J16" i="2"/>
  <c r="K16" i="2"/>
  <c r="L16" i="2"/>
  <c r="C16" i="2"/>
  <c r="D15" i="2"/>
  <c r="E15" i="2"/>
  <c r="F15" i="2"/>
  <c r="G15" i="2"/>
  <c r="H15" i="2"/>
  <c r="I15" i="2"/>
  <c r="J15" i="2"/>
  <c r="K15" i="2"/>
  <c r="L15" i="2"/>
  <c r="C15" i="2"/>
  <c r="D14" i="2"/>
  <c r="E14" i="2"/>
  <c r="F14" i="2"/>
  <c r="G14" i="2"/>
  <c r="H14" i="2"/>
  <c r="I14" i="2"/>
  <c r="J14" i="2"/>
  <c r="K14" i="2"/>
  <c r="L14" i="2"/>
  <c r="C14" i="2"/>
  <c r="D18" i="26"/>
  <c r="D6" i="26"/>
  <c r="U28" i="28"/>
  <c r="U26" i="28"/>
  <c r="U25" i="28"/>
  <c r="U24" i="28"/>
  <c r="U23" i="28"/>
  <c r="U22" i="28"/>
  <c r="U21" i="28"/>
  <c r="U20" i="28"/>
  <c r="U19" i="28"/>
  <c r="U18" i="28"/>
  <c r="U17" i="28"/>
  <c r="U16" i="28"/>
  <c r="U15" i="28"/>
  <c r="U14" i="28"/>
  <c r="U13" i="28"/>
  <c r="U12" i="28"/>
  <c r="U11" i="28"/>
  <c r="U10" i="28"/>
  <c r="U9" i="28"/>
  <c r="U8" i="28"/>
  <c r="U7" i="28"/>
  <c r="U29" i="28" s="1"/>
  <c r="L12" i="24"/>
  <c r="L15" i="24"/>
  <c r="L18" i="24"/>
  <c r="L21" i="24"/>
  <c r="L24" i="24"/>
  <c r="L27" i="24"/>
  <c r="L30" i="24"/>
  <c r="L33" i="24"/>
  <c r="L36" i="24"/>
  <c r="L39" i="24"/>
  <c r="L13" i="24"/>
  <c r="L16" i="24"/>
  <c r="L19" i="24"/>
  <c r="L22" i="24"/>
  <c r="L25" i="24"/>
  <c r="L28" i="24"/>
  <c r="L31" i="24"/>
  <c r="L34" i="24"/>
  <c r="L37" i="24"/>
  <c r="L40" i="24"/>
  <c r="E41" i="24"/>
  <c r="F41" i="24"/>
  <c r="G41" i="24"/>
  <c r="H41" i="24"/>
  <c r="I41" i="24"/>
  <c r="J41" i="24"/>
  <c r="K41" i="24"/>
  <c r="L11" i="24"/>
  <c r="L14" i="24"/>
  <c r="L17" i="24"/>
  <c r="L20" i="24"/>
  <c r="L23" i="24"/>
  <c r="L26" i="24"/>
  <c r="L29" i="24"/>
  <c r="L32" i="24"/>
  <c r="L35" i="24"/>
  <c r="L38" i="24"/>
  <c r="C42" i="24"/>
  <c r="C43" i="24"/>
  <c r="C41" i="24"/>
  <c r="Q35" i="25"/>
  <c r="Q34" i="25"/>
  <c r="S33" i="25"/>
  <c r="J35" i="25"/>
  <c r="J34" i="25"/>
  <c r="K30" i="25"/>
  <c r="K27" i="25"/>
  <c r="K24" i="25"/>
  <c r="K21" i="25"/>
  <c r="K15" i="25"/>
  <c r="K12" i="25"/>
  <c r="K9" i="25"/>
  <c r="K6" i="25"/>
  <c r="D35" i="8"/>
  <c r="E35" i="8"/>
  <c r="F35" i="8"/>
  <c r="G35" i="8"/>
  <c r="H35" i="8"/>
  <c r="I35" i="8"/>
  <c r="J35" i="8"/>
  <c r="K35" i="8"/>
  <c r="L35" i="8"/>
  <c r="D36" i="8"/>
  <c r="E36" i="8"/>
  <c r="F36" i="8"/>
  <c r="G36" i="8"/>
  <c r="H36" i="8"/>
  <c r="I36" i="8"/>
  <c r="J36" i="8"/>
  <c r="K36" i="8"/>
  <c r="L36" i="8"/>
  <c r="D37" i="8"/>
  <c r="E37" i="8"/>
  <c r="F37" i="8"/>
  <c r="G37" i="8"/>
  <c r="H37" i="8"/>
  <c r="I37" i="8"/>
  <c r="J37" i="8"/>
  <c r="K37" i="8"/>
  <c r="L37" i="8"/>
  <c r="C36" i="8"/>
  <c r="C37" i="8"/>
  <c r="C35" i="8"/>
  <c r="D98" i="9"/>
  <c r="E98" i="9"/>
  <c r="F98" i="9"/>
  <c r="G98" i="9"/>
  <c r="H98" i="9"/>
  <c r="I98" i="9"/>
  <c r="J98" i="9"/>
  <c r="K98" i="9"/>
  <c r="D99" i="9"/>
  <c r="E99" i="9"/>
  <c r="F99" i="9"/>
  <c r="G99" i="9"/>
  <c r="H99" i="9"/>
  <c r="I99" i="9"/>
  <c r="J99" i="9"/>
  <c r="K99" i="9"/>
  <c r="D100" i="9"/>
  <c r="E100" i="9"/>
  <c r="F100" i="9"/>
  <c r="G100" i="9"/>
  <c r="H100" i="9"/>
  <c r="I100" i="9"/>
  <c r="J100" i="9"/>
  <c r="K100" i="9"/>
  <c r="C99" i="9"/>
  <c r="C100" i="9"/>
  <c r="C98" i="9"/>
  <c r="C111" i="6"/>
  <c r="D111" i="6"/>
  <c r="E111" i="6"/>
  <c r="F111" i="6"/>
  <c r="G111" i="6"/>
  <c r="H111" i="6"/>
  <c r="I111" i="6"/>
  <c r="J111" i="6"/>
  <c r="K111" i="6"/>
  <c r="C112" i="6"/>
  <c r="D112" i="6"/>
  <c r="E112" i="6"/>
  <c r="F112" i="6"/>
  <c r="G112" i="6"/>
  <c r="H112" i="6"/>
  <c r="I112" i="6"/>
  <c r="J112" i="6"/>
  <c r="K112" i="6"/>
  <c r="C113" i="6"/>
  <c r="L113" i="6" s="1"/>
  <c r="D113" i="6"/>
  <c r="E113" i="6"/>
  <c r="F113" i="6"/>
  <c r="G113" i="6"/>
  <c r="H113" i="6"/>
  <c r="I113" i="6"/>
  <c r="J113" i="6"/>
  <c r="K113" i="6"/>
  <c r="K26" i="6"/>
  <c r="L26" i="6"/>
  <c r="K27" i="6"/>
  <c r="L27" i="6"/>
  <c r="L25" i="6"/>
  <c r="C26" i="6"/>
  <c r="D26" i="6"/>
  <c r="E26" i="6"/>
  <c r="F26" i="6"/>
  <c r="G26" i="6"/>
  <c r="H26" i="6"/>
  <c r="I26" i="6"/>
  <c r="J26" i="6"/>
  <c r="C27" i="6"/>
  <c r="D27" i="6"/>
  <c r="E27" i="6"/>
  <c r="F27" i="6"/>
  <c r="G27" i="6"/>
  <c r="H27" i="6"/>
  <c r="I27" i="6"/>
  <c r="J27" i="6"/>
  <c r="D25" i="6"/>
  <c r="E25" i="6"/>
  <c r="F25" i="6"/>
  <c r="G25" i="6"/>
  <c r="H25" i="6"/>
  <c r="I25" i="6"/>
  <c r="J25" i="6"/>
  <c r="K25" i="6"/>
  <c r="C25" i="6"/>
  <c r="R34" i="25"/>
  <c r="S34" i="25"/>
  <c r="R35" i="25"/>
  <c r="S35" i="25"/>
  <c r="C33" i="11"/>
  <c r="D33" i="11"/>
  <c r="E33" i="11"/>
  <c r="F33" i="11"/>
  <c r="G33" i="11"/>
  <c r="H33" i="11"/>
  <c r="I33" i="11"/>
  <c r="J33" i="11"/>
  <c r="K33" i="11"/>
  <c r="L33" i="11"/>
  <c r="C34" i="11"/>
  <c r="D34" i="11"/>
  <c r="E34" i="11"/>
  <c r="F34" i="11"/>
  <c r="G34" i="11"/>
  <c r="H34" i="11"/>
  <c r="I34" i="11"/>
  <c r="J34" i="11"/>
  <c r="K34" i="11"/>
  <c r="L34" i="11"/>
  <c r="D32" i="11"/>
  <c r="E32" i="11"/>
  <c r="F32" i="11"/>
  <c r="G32" i="11"/>
  <c r="H32" i="11"/>
  <c r="I32" i="11"/>
  <c r="J32" i="11"/>
  <c r="K32" i="11"/>
  <c r="L32" i="11"/>
  <c r="C32" i="11"/>
  <c r="C6" i="26"/>
  <c r="C18" i="26"/>
  <c r="L48" i="29"/>
  <c r="L51" i="29" s="1"/>
  <c r="L49" i="29"/>
  <c r="L52" i="29" s="1"/>
  <c r="L47" i="29"/>
  <c r="L50" i="29" s="1"/>
  <c r="C50" i="29"/>
  <c r="D50" i="29"/>
  <c r="E50" i="29"/>
  <c r="F50" i="29"/>
  <c r="G50" i="29"/>
  <c r="H50" i="29"/>
  <c r="I50" i="29"/>
  <c r="J50" i="29"/>
  <c r="K50" i="29"/>
  <c r="C51" i="29"/>
  <c r="D51" i="29"/>
  <c r="E51" i="29"/>
  <c r="F51" i="29"/>
  <c r="G51" i="29"/>
  <c r="H51" i="29"/>
  <c r="I51" i="29"/>
  <c r="J51" i="29"/>
  <c r="K51" i="29"/>
  <c r="C52" i="29"/>
  <c r="D52" i="29"/>
  <c r="E52" i="29"/>
  <c r="F52" i="29"/>
  <c r="G52" i="29"/>
  <c r="H52" i="29"/>
  <c r="I52" i="29"/>
  <c r="J52" i="29"/>
  <c r="K52" i="29"/>
  <c r="C66" i="10"/>
  <c r="C65" i="10"/>
  <c r="D34" i="31"/>
  <c r="E34" i="31"/>
  <c r="F34" i="31"/>
  <c r="G34" i="31"/>
  <c r="H34" i="31"/>
  <c r="I34" i="31"/>
  <c r="J34" i="31"/>
  <c r="K34" i="31"/>
  <c r="L7" i="31"/>
  <c r="L10" i="31"/>
  <c r="L13" i="31"/>
  <c r="L16" i="31"/>
  <c r="L19" i="31"/>
  <c r="L22" i="31"/>
  <c r="L25" i="31"/>
  <c r="L28" i="31"/>
  <c r="L31" i="31"/>
  <c r="C34" i="31"/>
  <c r="D33" i="31"/>
  <c r="E33" i="31"/>
  <c r="F33" i="31"/>
  <c r="G33" i="31"/>
  <c r="H33" i="31"/>
  <c r="I33" i="31"/>
  <c r="J33" i="31"/>
  <c r="K33" i="31"/>
  <c r="L6" i="31"/>
  <c r="L9" i="31"/>
  <c r="L12" i="31"/>
  <c r="L15" i="31"/>
  <c r="L18" i="31"/>
  <c r="L21" i="31"/>
  <c r="L24" i="31"/>
  <c r="L27" i="31"/>
  <c r="L30" i="31"/>
  <c r="D32" i="31"/>
  <c r="E32" i="31"/>
  <c r="F32" i="31"/>
  <c r="G32" i="31"/>
  <c r="H32" i="31"/>
  <c r="I32" i="31"/>
  <c r="J32" i="31"/>
  <c r="K32" i="31"/>
  <c r="L5" i="31"/>
  <c r="L8" i="31"/>
  <c r="L11" i="31"/>
  <c r="L14" i="31"/>
  <c r="L17" i="31"/>
  <c r="L20" i="31"/>
  <c r="L23" i="31"/>
  <c r="L26" i="31"/>
  <c r="L29" i="31"/>
  <c r="C33" i="31"/>
  <c r="C32" i="31"/>
  <c r="L53" i="16"/>
  <c r="L54" i="16"/>
  <c r="L55" i="16"/>
  <c r="D58" i="16"/>
  <c r="E58" i="16"/>
  <c r="F58" i="16"/>
  <c r="G58" i="16"/>
  <c r="H58" i="16"/>
  <c r="I58" i="16"/>
  <c r="J58" i="16"/>
  <c r="K58" i="16"/>
  <c r="L7" i="16"/>
  <c r="L10" i="16"/>
  <c r="L13" i="16"/>
  <c r="L16" i="16"/>
  <c r="L19" i="16"/>
  <c r="L22" i="16"/>
  <c r="L25" i="16"/>
  <c r="L28" i="16"/>
  <c r="L31" i="16"/>
  <c r="L34" i="16"/>
  <c r="L37" i="16"/>
  <c r="L40" i="16"/>
  <c r="L43" i="16"/>
  <c r="L46" i="16"/>
  <c r="L49" i="16"/>
  <c r="L52" i="16"/>
  <c r="D57" i="16"/>
  <c r="E57" i="16"/>
  <c r="F57" i="16"/>
  <c r="G57" i="16"/>
  <c r="H57" i="16"/>
  <c r="I57" i="16"/>
  <c r="J57" i="16"/>
  <c r="K57" i="16"/>
  <c r="L6" i="16"/>
  <c r="L9" i="16"/>
  <c r="L12" i="16"/>
  <c r="L15" i="16"/>
  <c r="L18" i="16"/>
  <c r="L21" i="16"/>
  <c r="L24" i="16"/>
  <c r="L27" i="16"/>
  <c r="L30" i="16"/>
  <c r="L33" i="16"/>
  <c r="L36" i="16"/>
  <c r="L39" i="16"/>
  <c r="L42" i="16"/>
  <c r="L45" i="16"/>
  <c r="L48" i="16"/>
  <c r="L51" i="16"/>
  <c r="D56" i="16"/>
  <c r="E56" i="16"/>
  <c r="F56" i="16"/>
  <c r="G56" i="16"/>
  <c r="H56" i="16"/>
  <c r="I56" i="16"/>
  <c r="J56" i="16"/>
  <c r="K56" i="16"/>
  <c r="L5" i="16"/>
  <c r="L8" i="16"/>
  <c r="L11" i="16"/>
  <c r="L14" i="16"/>
  <c r="L17" i="16"/>
  <c r="L20" i="16"/>
  <c r="L23" i="16"/>
  <c r="L26" i="16"/>
  <c r="L29" i="16"/>
  <c r="L32" i="16"/>
  <c r="L35" i="16"/>
  <c r="L38" i="16"/>
  <c r="L41" i="16"/>
  <c r="L44" i="16"/>
  <c r="L47" i="16"/>
  <c r="L50" i="16"/>
  <c r="C57" i="16"/>
  <c r="C58" i="16"/>
  <c r="C56" i="16"/>
  <c r="D78" i="23"/>
  <c r="E78" i="23"/>
  <c r="F78" i="23"/>
  <c r="G78" i="23"/>
  <c r="H78" i="23"/>
  <c r="I78" i="23"/>
  <c r="J78" i="23"/>
  <c r="K78" i="23"/>
  <c r="L7" i="23"/>
  <c r="L43" i="23"/>
  <c r="L49" i="23"/>
  <c r="L52" i="23"/>
  <c r="L55" i="23"/>
  <c r="L58" i="23"/>
  <c r="L64" i="23"/>
  <c r="L68" i="23"/>
  <c r="L71" i="23"/>
  <c r="L74" i="23"/>
  <c r="L10" i="23"/>
  <c r="L13" i="23"/>
  <c r="L16" i="23"/>
  <c r="L19" i="23"/>
  <c r="L22" i="23"/>
  <c r="L25" i="23"/>
  <c r="L28" i="23"/>
  <c r="L31" i="23"/>
  <c r="L34" i="23"/>
  <c r="L37" i="23"/>
  <c r="L40" i="23"/>
  <c r="L46" i="23"/>
  <c r="L61" i="23"/>
  <c r="D77" i="23"/>
  <c r="E77" i="23"/>
  <c r="F77" i="23"/>
  <c r="G77" i="23"/>
  <c r="H77" i="23"/>
  <c r="I77" i="23"/>
  <c r="J77" i="23"/>
  <c r="K77" i="23"/>
  <c r="L6" i="23"/>
  <c r="L39" i="23"/>
  <c r="L48" i="23"/>
  <c r="L51" i="23"/>
  <c r="L54" i="23"/>
  <c r="L57" i="23"/>
  <c r="L63" i="23"/>
  <c r="L67" i="23"/>
  <c r="L70" i="23"/>
  <c r="L73" i="23"/>
  <c r="L9" i="23"/>
  <c r="L12" i="23"/>
  <c r="L15" i="23"/>
  <c r="L18" i="23"/>
  <c r="L21" i="23"/>
  <c r="L24" i="23"/>
  <c r="L27" i="23"/>
  <c r="L30" i="23"/>
  <c r="L33" i="23"/>
  <c r="L36" i="23"/>
  <c r="L42" i="23"/>
  <c r="L45" i="23"/>
  <c r="L60" i="23"/>
  <c r="D76" i="23"/>
  <c r="E76" i="23"/>
  <c r="F76" i="23"/>
  <c r="G76" i="23"/>
  <c r="H76" i="23"/>
  <c r="I76" i="23"/>
  <c r="J76" i="23"/>
  <c r="K76" i="23"/>
  <c r="L5" i="23"/>
  <c r="L47" i="23"/>
  <c r="L50" i="23"/>
  <c r="L53" i="23"/>
  <c r="L56" i="23"/>
  <c r="L62" i="23"/>
  <c r="L66" i="23"/>
  <c r="L69" i="23"/>
  <c r="L72" i="23"/>
  <c r="L8" i="23"/>
  <c r="L11" i="23"/>
  <c r="L14" i="23"/>
  <c r="L17" i="23"/>
  <c r="L20" i="23"/>
  <c r="L23" i="23"/>
  <c r="L26" i="23"/>
  <c r="L29" i="23"/>
  <c r="L32" i="23"/>
  <c r="L35" i="23"/>
  <c r="L38" i="23"/>
  <c r="L41" i="23"/>
  <c r="L44" i="23"/>
  <c r="L59" i="23"/>
  <c r="C77" i="23"/>
  <c r="C78" i="23"/>
  <c r="C76" i="23"/>
  <c r="N35" i="25"/>
  <c r="O35" i="25"/>
  <c r="O34" i="25"/>
  <c r="D85" i="4"/>
  <c r="E85" i="4"/>
  <c r="G85" i="4"/>
  <c r="H85" i="4"/>
  <c r="I85" i="4"/>
  <c r="J85" i="4"/>
  <c r="K85" i="4"/>
  <c r="L85" i="4"/>
  <c r="D84" i="4"/>
  <c r="E84" i="4"/>
  <c r="G84" i="4"/>
  <c r="H84" i="4"/>
  <c r="I84" i="4"/>
  <c r="J84" i="4"/>
  <c r="K84" i="4"/>
  <c r="L84" i="4"/>
  <c r="D83" i="4"/>
  <c r="E83" i="4"/>
  <c r="G83" i="4"/>
  <c r="H83" i="4"/>
  <c r="I83" i="4"/>
  <c r="J83" i="4"/>
  <c r="K83" i="4"/>
  <c r="L83" i="4"/>
  <c r="C84" i="4"/>
  <c r="C85" i="4"/>
  <c r="C83" i="4"/>
  <c r="M35" i="25"/>
  <c r="M34" i="25"/>
  <c r="M33" i="25"/>
  <c r="H35" i="25"/>
  <c r="H34" i="25"/>
  <c r="I76" i="5"/>
  <c r="I77" i="5"/>
  <c r="H76" i="5"/>
  <c r="H77" i="5"/>
  <c r="G76" i="5"/>
  <c r="G77" i="5"/>
  <c r="F76" i="5"/>
  <c r="F77" i="5"/>
  <c r="G75" i="5"/>
  <c r="H75" i="5"/>
  <c r="I75" i="5"/>
  <c r="C76" i="5"/>
  <c r="C77" i="5"/>
  <c r="C75" i="5"/>
  <c r="D73" i="6"/>
  <c r="E73" i="6"/>
  <c r="F73" i="6"/>
  <c r="G73" i="6"/>
  <c r="H73" i="6"/>
  <c r="I73" i="6"/>
  <c r="J73" i="6"/>
  <c r="K73" i="6"/>
  <c r="L73" i="6"/>
  <c r="D72" i="6"/>
  <c r="E72" i="6"/>
  <c r="F72" i="6"/>
  <c r="G72" i="6"/>
  <c r="H72" i="6"/>
  <c r="I72" i="6"/>
  <c r="J72" i="6"/>
  <c r="K72" i="6"/>
  <c r="L72" i="6"/>
  <c r="D71" i="6"/>
  <c r="E71" i="6"/>
  <c r="F71" i="6"/>
  <c r="G71" i="6"/>
  <c r="H71" i="6"/>
  <c r="I71" i="6"/>
  <c r="J71" i="6"/>
  <c r="K71" i="6"/>
  <c r="L71" i="6"/>
  <c r="C72" i="6"/>
  <c r="C73" i="6"/>
  <c r="C71" i="6"/>
  <c r="D67" i="10"/>
  <c r="E67" i="10"/>
  <c r="F67" i="10"/>
  <c r="G67" i="10"/>
  <c r="H67" i="10"/>
  <c r="I67" i="10"/>
  <c r="J67" i="10"/>
  <c r="K67" i="10"/>
  <c r="L67" i="10"/>
  <c r="D66" i="10"/>
  <c r="E66" i="10"/>
  <c r="F66" i="10"/>
  <c r="G66" i="10"/>
  <c r="H66" i="10"/>
  <c r="I66" i="10"/>
  <c r="J66" i="10"/>
  <c r="K66" i="10"/>
  <c r="L66" i="10"/>
  <c r="D65" i="10"/>
  <c r="E65" i="10"/>
  <c r="F65" i="10"/>
  <c r="G65" i="10"/>
  <c r="H65" i="10"/>
  <c r="I65" i="10"/>
  <c r="J65" i="10"/>
  <c r="K65" i="10"/>
  <c r="L65" i="10"/>
  <c r="C67" i="10"/>
  <c r="K16" i="14"/>
  <c r="E43" i="24"/>
  <c r="F43" i="24"/>
  <c r="G43" i="24"/>
  <c r="H43" i="24"/>
  <c r="I43" i="24"/>
  <c r="J43" i="24"/>
  <c r="K43" i="24"/>
  <c r="E42" i="24"/>
  <c r="F42" i="24"/>
  <c r="G42" i="24"/>
  <c r="H42" i="24"/>
  <c r="I42" i="24"/>
  <c r="J42" i="24"/>
  <c r="K42" i="24"/>
  <c r="E77" i="5"/>
  <c r="E76" i="5"/>
  <c r="E75" i="5"/>
  <c r="B7" i="15"/>
  <c r="B8" i="15"/>
  <c r="B9" i="15"/>
  <c r="B10" i="15"/>
  <c r="B11" i="15"/>
  <c r="B12" i="15"/>
  <c r="B13" i="15"/>
  <c r="B14" i="15"/>
  <c r="B15" i="15"/>
  <c r="B6" i="15"/>
  <c r="D35" i="25"/>
  <c r="G35" i="25"/>
  <c r="I35" i="25"/>
  <c r="K35" i="25"/>
  <c r="L35" i="25"/>
  <c r="P35" i="25"/>
  <c r="D34" i="25"/>
  <c r="G34" i="25"/>
  <c r="I34" i="25"/>
  <c r="K34" i="25"/>
  <c r="L34" i="25"/>
  <c r="N34" i="25"/>
  <c r="P34" i="25"/>
  <c r="L33" i="25"/>
  <c r="P33" i="25"/>
  <c r="C34" i="25"/>
  <c r="C35" i="25"/>
  <c r="L16" i="14"/>
  <c r="M16" i="14"/>
  <c r="N16" i="14"/>
  <c r="B8" i="14"/>
  <c r="B9" i="14"/>
  <c r="B10" i="14"/>
  <c r="B11" i="14"/>
  <c r="B12" i="14"/>
  <c r="B13" i="14"/>
  <c r="B14" i="14"/>
  <c r="B15" i="14"/>
  <c r="B7" i="14"/>
  <c r="C16" i="14"/>
  <c r="G16" i="14"/>
  <c r="H16" i="14"/>
  <c r="I16" i="14"/>
  <c r="J77" i="5"/>
  <c r="K77" i="5"/>
  <c r="J76" i="5"/>
  <c r="K76" i="5"/>
  <c r="F75" i="5"/>
  <c r="J75" i="5"/>
  <c r="K75" i="5"/>
  <c r="D76" i="5"/>
  <c r="D77" i="5"/>
  <c r="D75" i="5"/>
  <c r="D39" i="5"/>
  <c r="E39" i="5"/>
  <c r="F39" i="5"/>
  <c r="G39" i="5"/>
  <c r="H39" i="5"/>
  <c r="I39" i="5"/>
  <c r="J39" i="5"/>
  <c r="K39" i="5"/>
  <c r="D38" i="5"/>
  <c r="E38" i="5"/>
  <c r="F38" i="5"/>
  <c r="G38" i="5"/>
  <c r="H38" i="5"/>
  <c r="I38" i="5"/>
  <c r="J38" i="5"/>
  <c r="K38" i="5"/>
  <c r="C38" i="5"/>
  <c r="C39" i="5"/>
  <c r="D37" i="5"/>
  <c r="E37" i="5"/>
  <c r="F37" i="5"/>
  <c r="G37" i="5"/>
  <c r="H37" i="5"/>
  <c r="I37" i="5"/>
  <c r="J37" i="5"/>
  <c r="K37" i="5"/>
  <c r="C37" i="5"/>
  <c r="D45" i="4"/>
  <c r="E45" i="4"/>
  <c r="F45" i="4"/>
  <c r="G45" i="4"/>
  <c r="H45" i="4"/>
  <c r="I45" i="4"/>
  <c r="J45" i="4"/>
  <c r="K45" i="4"/>
  <c r="D44" i="4"/>
  <c r="E44" i="4"/>
  <c r="F44" i="4"/>
  <c r="G44" i="4"/>
  <c r="H44" i="4"/>
  <c r="I44" i="4"/>
  <c r="J44" i="4"/>
  <c r="K44" i="4"/>
  <c r="D43" i="4"/>
  <c r="E43" i="4"/>
  <c r="F43" i="4"/>
  <c r="G43" i="4"/>
  <c r="H43" i="4"/>
  <c r="I43" i="4"/>
  <c r="J43" i="4"/>
  <c r="K43" i="4"/>
  <c r="C44" i="4"/>
  <c r="C45" i="4"/>
  <c r="C43" i="4"/>
  <c r="L111" i="6"/>
  <c r="D31" i="7"/>
  <c r="E31" i="7"/>
  <c r="F31" i="7"/>
  <c r="G31" i="7"/>
  <c r="H31" i="7"/>
  <c r="I31" i="7"/>
  <c r="J31" i="7"/>
  <c r="K31" i="7"/>
  <c r="L31" i="7"/>
  <c r="D30" i="7"/>
  <c r="E30" i="7"/>
  <c r="F30" i="7"/>
  <c r="G30" i="7"/>
  <c r="H30" i="7"/>
  <c r="I30" i="7"/>
  <c r="J30" i="7"/>
  <c r="K30" i="7"/>
  <c r="L30" i="7"/>
  <c r="D29" i="7"/>
  <c r="E29" i="7"/>
  <c r="F29" i="7"/>
  <c r="G29" i="7"/>
  <c r="H29" i="7"/>
  <c r="I29" i="7"/>
  <c r="J29" i="7"/>
  <c r="K29" i="7"/>
  <c r="L29" i="7"/>
  <c r="C30" i="7"/>
  <c r="C31" i="7"/>
  <c r="C29" i="7"/>
  <c r="B16" i="14" l="1"/>
  <c r="L33" i="31"/>
  <c r="L32" i="31"/>
  <c r="L34" i="31"/>
  <c r="L56" i="16"/>
  <c r="L58" i="16"/>
  <c r="L57" i="16"/>
  <c r="L78" i="23"/>
  <c r="L77" i="23"/>
  <c r="L76" i="23"/>
  <c r="L41" i="24"/>
  <c r="L43" i="24"/>
  <c r="L42" i="24"/>
  <c r="I33" i="25"/>
  <c r="K33" i="25"/>
  <c r="J33" i="25"/>
  <c r="N33" i="25"/>
  <c r="O33" i="25"/>
  <c r="D33" i="25"/>
  <c r="H33" i="25"/>
  <c r="C33" i="25"/>
  <c r="G33" i="25"/>
  <c r="Q33" i="25"/>
  <c r="R33" i="25"/>
  <c r="L76" i="5"/>
  <c r="L38" i="5"/>
  <c r="L39" i="5"/>
  <c r="L77" i="5"/>
  <c r="L75" i="5"/>
  <c r="L37" i="5"/>
  <c r="L44" i="4"/>
  <c r="L45" i="4"/>
  <c r="L43" i="4"/>
  <c r="L112" i="6"/>
  <c r="D30" i="26"/>
  <c r="C30" i="26"/>
</calcChain>
</file>

<file path=xl/sharedStrings.xml><?xml version="1.0" encoding="utf-8"?>
<sst xmlns="http://schemas.openxmlformats.org/spreadsheetml/2006/main" count="3386" uniqueCount="1157">
  <si>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</si>
  <si>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</si>
  <si>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</si>
  <si>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</si>
  <si>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</si>
  <si>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</si>
  <si>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</si>
  <si>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</si>
  <si>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</si>
  <si>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 y León</t>
  </si>
  <si>
    <t>Total</t>
  </si>
  <si>
    <t>Mujeres</t>
  </si>
  <si>
    <t>Menores de 1 año</t>
  </si>
  <si>
    <t>De 1 año</t>
  </si>
  <si>
    <t>De 2 años</t>
  </si>
  <si>
    <t>De 3 años</t>
  </si>
  <si>
    <t>De 4 años</t>
  </si>
  <si>
    <t>De 5 años</t>
  </si>
  <si>
    <t>De 6 años</t>
  </si>
  <si>
    <t>De 7 años</t>
  </si>
  <si>
    <t>De 8 años</t>
  </si>
  <si>
    <t>De 9 años</t>
  </si>
  <si>
    <t>De 10 años</t>
  </si>
  <si>
    <t>De 11 años</t>
  </si>
  <si>
    <t>De 12 años</t>
  </si>
  <si>
    <t>De 13 años</t>
  </si>
  <si>
    <t>De 14 años</t>
  </si>
  <si>
    <t>De 15 años</t>
  </si>
  <si>
    <t>De 16 años</t>
  </si>
  <si>
    <t>De 17 años</t>
  </si>
  <si>
    <t>De 18 años</t>
  </si>
  <si>
    <t>De 19 años</t>
  </si>
  <si>
    <t>De 20 años y más</t>
  </si>
  <si>
    <t>De 20 años</t>
  </si>
  <si>
    <t>De 21 años</t>
  </si>
  <si>
    <t>De 22 años</t>
  </si>
  <si>
    <t>De 23 años</t>
  </si>
  <si>
    <t>De 24 años</t>
  </si>
  <si>
    <t>De 25 a 29 años</t>
  </si>
  <si>
    <t>De 30 años y más</t>
  </si>
  <si>
    <t>RÉGIMEN PRESENCIAL</t>
  </si>
  <si>
    <t>RÉGIMEN NOCTURNO</t>
  </si>
  <si>
    <t>RÉGIMEN A DISTANCIA</t>
  </si>
  <si>
    <t>EE. de la Música</t>
  </si>
  <si>
    <t>EE. de la Danza</t>
  </si>
  <si>
    <t>G. Medio</t>
  </si>
  <si>
    <t>G. Elem.</t>
  </si>
  <si>
    <t xml:space="preserve">TOTAL </t>
  </si>
  <si>
    <t>CASTILLA Y LEÓN</t>
  </si>
  <si>
    <t>Pública</t>
  </si>
  <si>
    <t>Privada</t>
  </si>
  <si>
    <t>G.Superior</t>
  </si>
  <si>
    <t>C.F. Artes Plásticas y Diseño</t>
  </si>
  <si>
    <t xml:space="preserve">  Ávila</t>
  </si>
  <si>
    <t xml:space="preserve">  Burgos</t>
  </si>
  <si>
    <t xml:space="preserve">  León</t>
  </si>
  <si>
    <t xml:space="preserve">  Palencia</t>
  </si>
  <si>
    <t xml:space="preserve">  Salamanca</t>
  </si>
  <si>
    <t xml:space="preserve">  Segovia</t>
  </si>
  <si>
    <t xml:space="preserve">  Soria</t>
  </si>
  <si>
    <t xml:space="preserve">  Valladolid</t>
  </si>
  <si>
    <t xml:space="preserve">  Zamora</t>
  </si>
  <si>
    <t>Centros</t>
  </si>
  <si>
    <t xml:space="preserve">Enseñanzas Iniciales de la Educación Básica </t>
  </si>
  <si>
    <t xml:space="preserve">Preparación pruebas libres Graduado Secundaria </t>
  </si>
  <si>
    <t>Lengua Castellana para Inmigrantes</t>
  </si>
  <si>
    <t>Preparación Prueba Acceso a la Universidad mayores 25 años</t>
  </si>
  <si>
    <t>Preparación Prueba Acceso Ciclos de Grado Medio</t>
  </si>
  <si>
    <t xml:space="preserve">Presencial </t>
  </si>
  <si>
    <t>Distancia</t>
  </si>
  <si>
    <t>Enseñanzas de carácter no Formal</t>
  </si>
  <si>
    <t>Enseñanzas de carácter Formal</t>
  </si>
  <si>
    <t>E.
Primaria</t>
  </si>
  <si>
    <t>E.
Especial (1)</t>
  </si>
  <si>
    <t>E.S.O.</t>
  </si>
  <si>
    <t>Ciclos Formativos</t>
  </si>
  <si>
    <t>Grado Medio</t>
  </si>
  <si>
    <t>Grado Superior</t>
  </si>
  <si>
    <t>E. Primaria</t>
  </si>
  <si>
    <t>Bachillerato</t>
  </si>
  <si>
    <t>Ciclos Formativos F.P.</t>
  </si>
  <si>
    <t>TOTAL</t>
  </si>
  <si>
    <t>Educación Primaria</t>
  </si>
  <si>
    <t>Educ. Especial (1)</t>
  </si>
  <si>
    <t>Bachillerato a distancia</t>
  </si>
  <si>
    <t>Ciclos Formativos de F.P.</t>
  </si>
  <si>
    <t>Grado Medio distancia</t>
  </si>
  <si>
    <t>Grado Superior distancia</t>
  </si>
  <si>
    <t>(1) Se refiere al alumnado de centros específicos y el de las aulas de Educación Especial en centros ordinarios. No incluye el alumnado de integración.</t>
  </si>
  <si>
    <t>EE. De Idiomas</t>
  </si>
  <si>
    <t>De 30 a  39 años</t>
  </si>
  <si>
    <t>De 40 a 49 años</t>
  </si>
  <si>
    <t>De 50 a 64 años</t>
  </si>
  <si>
    <t>De 65 años y más</t>
  </si>
  <si>
    <t>ENSEÑANZA</t>
  </si>
  <si>
    <t>RÉGIMEN GENERAL</t>
  </si>
  <si>
    <t>C.F. Grado Medio</t>
  </si>
  <si>
    <t>C.F. Grado Superior</t>
  </si>
  <si>
    <t>Educación Especial</t>
  </si>
  <si>
    <t>RÉGIMEN ESPECIAL</t>
  </si>
  <si>
    <t>CFGM Artes Plásticas y Diseño</t>
  </si>
  <si>
    <t>CFGS Artes Plásticas y Diseño</t>
  </si>
  <si>
    <t>Enseñanzas Musicales</t>
  </si>
  <si>
    <t>Enseñanzas Danza</t>
  </si>
  <si>
    <t>Enseñanzas Idiomas</t>
  </si>
  <si>
    <t>ENSEÑANZAS DE ADULTOS</t>
  </si>
  <si>
    <t>Enseñanzas de Adultos</t>
  </si>
  <si>
    <t>Grado
Medio</t>
  </si>
  <si>
    <t>Grado
Superior</t>
  </si>
  <si>
    <t>Hombres</t>
  </si>
  <si>
    <t>Grado Medio (Presencial)</t>
  </si>
  <si>
    <t>Grado Medio (Distancia)</t>
  </si>
  <si>
    <t>Grado Superior (Presencial)</t>
  </si>
  <si>
    <t>Grado Superior (Distancia)</t>
  </si>
  <si>
    <t>Diurno</t>
  </si>
  <si>
    <t>Nocturno</t>
  </si>
  <si>
    <t>Bachillerato Nocturno</t>
  </si>
  <si>
    <t xml:space="preserve">De 20 años </t>
  </si>
  <si>
    <t xml:space="preserve">De 21 años y más </t>
  </si>
  <si>
    <t xml:space="preserve">De 23 años </t>
  </si>
  <si>
    <t>De 30 a 39 años</t>
  </si>
  <si>
    <t>De 50 años y más</t>
  </si>
  <si>
    <t>De 50 y más</t>
  </si>
  <si>
    <t>De 30 años y  más</t>
  </si>
  <si>
    <t>E. Especial (1)</t>
  </si>
  <si>
    <t>(1) Incluye las unidades en centros específicos y las unidades de E. Especial en centros ordinarios.</t>
  </si>
  <si>
    <t>CENTROS (1)</t>
  </si>
  <si>
    <t>ÍNDICE DE TABLAS</t>
  </si>
  <si>
    <t>1. TODAS LAS ENSEÑANZAS</t>
  </si>
  <si>
    <t>2. ENSEÑANZAS DE RÉGIMEN GENERAL</t>
  </si>
  <si>
    <t>3. ENSEÑANZAS DE RÉGIMEN ESPECIAL</t>
  </si>
  <si>
    <t>4. ENSEÑANZAS DE EDUCACIÓN DE ADULTOS</t>
  </si>
  <si>
    <t>Preparación Prueba Acceso Ciclos de Grado Superior</t>
  </si>
  <si>
    <t>No consta</t>
  </si>
  <si>
    <t>(1) Estas categorías se refieren sólamente a la clasificación por edades de las Enseñanzas No Regladas de la Música</t>
  </si>
  <si>
    <t>Hasta 12 años  (1)</t>
  </si>
  <si>
    <t>De 13 a 18 años  (1)</t>
  </si>
  <si>
    <t>Más de 18 años  (1)</t>
  </si>
  <si>
    <t>Enseñanzas No Regladas</t>
  </si>
  <si>
    <t>GRUPOS / UNIDADES (2)</t>
  </si>
  <si>
    <t>(2) No se incluyen actuaciones fuera de centros.</t>
  </si>
  <si>
    <t>Otras Enseñanzas Artísticas</t>
  </si>
  <si>
    <t>(1) Se refiere a centros específicos de E. Especial y a centros con unidades sustitutorias.</t>
  </si>
  <si>
    <t>(2) Incluye las unidades en centros y en actuaciones fuera de centros.</t>
  </si>
  <si>
    <t>Educación Secundaria para Personas Adultas (2)</t>
  </si>
  <si>
    <t>E. Infantil Primer Ciclo</t>
  </si>
  <si>
    <t>E. Infantil Segundo Ciclo</t>
  </si>
  <si>
    <t>E.
Infantil Primer Ciclo</t>
  </si>
  <si>
    <t>E.
Infantil Segundo Ciclo</t>
  </si>
  <si>
    <t>Educación Infantil Primer Ciclo</t>
  </si>
  <si>
    <t>Educación Infantil Segundo Ciclo</t>
  </si>
  <si>
    <t>Elemental</t>
  </si>
  <si>
    <t>Profesional</t>
  </si>
  <si>
    <t>Nivel Básico</t>
  </si>
  <si>
    <t>Nivel Intermedio</t>
  </si>
  <si>
    <t>No Consta</t>
  </si>
  <si>
    <t>Nivel Avanzado</t>
  </si>
  <si>
    <t>Inglés a Distancia - Nivel Básico</t>
  </si>
  <si>
    <t>Inglés a Distancia - Nivel Intermedio</t>
  </si>
  <si>
    <t>G. Profesional</t>
  </si>
  <si>
    <t>(2) Incluye el alumnado de Programas de Cualificación Profesional impartidos en centros docentes y en actuaciones fuera de centros.</t>
  </si>
  <si>
    <t>PCPI</t>
  </si>
  <si>
    <t>PCPI (2)</t>
  </si>
  <si>
    <t>PCPI  (2)</t>
  </si>
  <si>
    <t>Más de 64 años</t>
  </si>
  <si>
    <t>Provincia</t>
  </si>
  <si>
    <t>Cód. Municipio</t>
  </si>
  <si>
    <t>Municipio</t>
  </si>
  <si>
    <t>Profesorado</t>
  </si>
  <si>
    <t>Unidades</t>
  </si>
  <si>
    <t>Alumnado</t>
  </si>
  <si>
    <t>Avila</t>
  </si>
  <si>
    <t>Leon</t>
  </si>
  <si>
    <t>-</t>
  </si>
  <si>
    <t>Nivel C1</t>
  </si>
  <si>
    <t>E. Superiores de Grado en Música</t>
  </si>
  <si>
    <t>Valladolid(*)</t>
  </si>
  <si>
    <t xml:space="preserve"> Familia Actividades Agrarias</t>
  </si>
  <si>
    <t xml:space="preserve"> Familia Actividades Físicas Y Deportivas</t>
  </si>
  <si>
    <t xml:space="preserve"> Familia Administración</t>
  </si>
  <si>
    <t xml:space="preserve"> Familia Artes Gráficas</t>
  </si>
  <si>
    <t xml:space="preserve"> Familia Comercio Y Marketing</t>
  </si>
  <si>
    <t xml:space="preserve"> Familia Edificación Y Obra Civil</t>
  </si>
  <si>
    <t xml:space="preserve"> Familia Electricidad Y Electrónica</t>
  </si>
  <si>
    <t xml:space="preserve"> Familia Fabricación Mecánica</t>
  </si>
  <si>
    <t xml:space="preserve"> Familia Hostelería Y Turismo</t>
  </si>
  <si>
    <t xml:space="preserve"> Familia Imagen Personal</t>
  </si>
  <si>
    <t xml:space="preserve"> Familia Industrias Alimentarias</t>
  </si>
  <si>
    <t xml:space="preserve"> Familia Química</t>
  </si>
  <si>
    <t xml:space="preserve"> Familia Sanidad</t>
  </si>
  <si>
    <t xml:space="preserve"> Familia Servicios Socioculturales y a la Comunidad</t>
  </si>
  <si>
    <t xml:space="preserve"> Familia Textil, Confección Y Piel</t>
  </si>
  <si>
    <t>1.1  Número de centros, grupos / unidades y alumnos por enseñanza. Curso 2014-15. Todas las enseñanzas.</t>
  </si>
  <si>
    <t>F.P. Básica</t>
  </si>
  <si>
    <t>Enseñanzas Técnico-Deportivas</t>
  </si>
  <si>
    <t>1.2  Alumnado matriculado por edad y sexo. Curso 2014-15. Todas las enseñanzas.</t>
  </si>
  <si>
    <t>1.3  Alumnado extranjero por enseñanza. Curso 2014-15. Todas las enseñanzas.</t>
  </si>
  <si>
    <t>Enseñanzas Técnico Deportivas</t>
  </si>
  <si>
    <t>2.1 Número de centros que imparten cada enseñanza. Curso 2014-15. Enseñanzas de Régimen General.</t>
  </si>
  <si>
    <t xml:space="preserve"> Publico</t>
  </si>
  <si>
    <t>Privado</t>
  </si>
  <si>
    <t>1.1  Número de centros, grupos / unidades y alumnos por enseñanza. Curso 2014-15 Todas las enseñanzas.</t>
  </si>
  <si>
    <t>2.1 Número de centros que imparten cada enseñanza. Curso Curso 2014-15. Enseñanzas de Régimen General.</t>
  </si>
  <si>
    <t>3.1  Número de centros que imparten cada enseñanza. Curso 2014-15. Enseñanzas de Régimen Especial.</t>
  </si>
  <si>
    <t>3.2  Alumnado matriculado por enseñanza. Curso 2014-15. Enseñanzas de Régimen Especial.</t>
  </si>
  <si>
    <t>3.3  Ciclos Formativos de Artes Plásticas y Diseño. Alumnado matriculado por edad y sexo. Curso 2014-15.</t>
  </si>
  <si>
    <t>3.4  Enseñanzas de la Música y de la Danza. Alumnado matriculado por edad y sexo. Curso 2014-15.</t>
  </si>
  <si>
    <t>3.5  Enseñanzas de Idiomas. Alumnado matriculado por edad y sexo. Curso 2014-15.</t>
  </si>
  <si>
    <t>3.6 Otras Enseñanzas Artísticas. Alumnado matriculado por edad y sexo. Curso 2014-15.</t>
  </si>
  <si>
    <t>4.1  Centros. Curso 2014-15. Enseñanzas de Educación de Adultos.</t>
  </si>
  <si>
    <t>4.2  Alumnado matriculado por enseñanza. Curso 2014-15. Enseñanzas de Educación de Adultos.</t>
  </si>
  <si>
    <t>4.3  Alumnado matriculado por edad y sexo. Curso 2014-15. Enseñanzas de Educación de Adultos.</t>
  </si>
  <si>
    <t xml:space="preserve"> Familia  Imagen  Y Sonido</t>
  </si>
  <si>
    <t xml:space="preserve"> Familia  instalación y Mantenimiento</t>
  </si>
  <si>
    <t xml:space="preserve"> Familia Administración y Gestión</t>
  </si>
  <si>
    <t xml:space="preserve"> Familia Informática y Comunicaciones</t>
  </si>
  <si>
    <t xml:space="preserve"> Familia Instalación y  Mantenimiento</t>
  </si>
  <si>
    <t xml:space="preserve"> Familia Madera,  Mueble y Corcho</t>
  </si>
  <si>
    <t xml:space="preserve"> Familia Transporte y Mantenimiento De Vehículos</t>
  </si>
  <si>
    <t>CURSO 2014-2015</t>
  </si>
  <si>
    <t>2.2 número de Centros que Imparten Enseñanzas Concertadas. Curso 2014-15. Enseñanzas de Régimen General</t>
  </si>
  <si>
    <t>2.3  Unidades / Grupos por enseñanza. Curso 2014-15. Enseñanzas de Régimen General.</t>
  </si>
  <si>
    <t>2.4  Alumnado matriculado por enseñanza. Curso 2014-15. Enseñanzas de Régimen General.</t>
  </si>
  <si>
    <t>2.5  alumnado  matriculado en Enseñanzas Concertadas. Curso 2014-15. Enseñanzas de Régimen General.</t>
  </si>
  <si>
    <t>2.6  Alumnado matriculado por edad y sexo. Curso 2014-15. Enseñanzas de Régimen General.</t>
  </si>
  <si>
    <t>2.7  Educación Infantil Primer Ciclo. Alumnado matriculado por edad y sexo. Curso 2014-15.</t>
  </si>
  <si>
    <t>2.8  Educación Infantil Segundo Ciclo. Alumnado matriculado por edad y sexo. Curso 2014-15.</t>
  </si>
  <si>
    <t>2.9  Educación Primaria. Alumnado matriculado por edad y sexo. Curso 2014-15.</t>
  </si>
  <si>
    <t>2.10  Educación Especial. Alumnado matriculado por edad y sexo. Curso 2014-15.</t>
  </si>
  <si>
    <t>2.11   E.S.O. Alumnado matriculado por edad y sexo. Curso 2014-15.</t>
  </si>
  <si>
    <t>2.12  Bachillerato. Alumnado matriculado por edad y sexo. Curso 2014-15.</t>
  </si>
  <si>
    <t>2.13  Ciclos Formativos de Grado Medio. Alumnado matriculado por edad y sexo. Curso 2014-15.</t>
  </si>
  <si>
    <t>2.14  Ciclos Formativos de Grado Superior. Alumnado matriculado por edad y sexo. Curso 2014-15.</t>
  </si>
  <si>
    <t>2.15  Formación Profesional Básica.alumnado matriculado por edad y sexo. Curso 2014-2015</t>
  </si>
  <si>
    <t>2.16  Ciclos Formativos. Alumnado matriculado por nivel educativo y familia profesional. Curso 2014-15.</t>
  </si>
  <si>
    <t>2.17  PCPI. Alumnado matriculado por edad y sexo. Curso 2014-15.</t>
  </si>
  <si>
    <t>2.18 Número de centros, profesores, unidades y alumnos por municipio. Curso 2014-15. Enseñanzas de Régimen General.</t>
  </si>
  <si>
    <t>2.6 Alumnado matriculado por edad y sexo. Curso 2014-15  Enseñanzas de Régimen General.</t>
  </si>
  <si>
    <t>2.8  Educación Infantil Segundo Ciclo. Alumnado matriculado por edad y sexo. Curso 2014-15</t>
  </si>
  <si>
    <t>2.11   E.S.O. Alumnado matriculado por edad y sexo. Curso Curso 2014-15</t>
  </si>
  <si>
    <t>2.12   Bachillerato. Alumnado matriculado por edad y sexo. Curso 2014-15.</t>
  </si>
  <si>
    <t>2.13 Ciclos Formativos de Grado Medio. Alumnado matriculado por edad y sexo. Curso 2014-15.</t>
  </si>
  <si>
    <t>2.14  Ciclos Formativos de Grado Superior. Alumnado matriculado por edad y sexo. Curso 2014-15</t>
  </si>
  <si>
    <t>2.15  C. F.P. Básica . Alumnado matriculado por edad y sexo. Curso Curso 2014-15</t>
  </si>
  <si>
    <t>2.16 Ciclos Formativos. Alumnado matriculado por nivel educativo y familia profesional. Curso Curso 2014-15.</t>
  </si>
  <si>
    <t>2.17PCPI. Alumnado matriculado por edad y sexo. Curso 2014-15. (1)</t>
  </si>
  <si>
    <t>centros con enseñanzas concertadas</t>
  </si>
  <si>
    <t>Por  provincia nº de centros que imparten cada enseñanza concertada</t>
  </si>
  <si>
    <t>Bachillerato (diurno)</t>
  </si>
  <si>
    <t>CFGM</t>
  </si>
  <si>
    <t>CFGS</t>
  </si>
  <si>
    <t>PCPI- CENTROS</t>
  </si>
  <si>
    <t>2.2 Número de centros que imparten Enseñanzas Concertadas Curso 2014-15. Enseñanzas de Régimen General.</t>
  </si>
  <si>
    <t>Infantil Segundo Ciclo</t>
  </si>
  <si>
    <t>Primaria</t>
  </si>
  <si>
    <t>ESO</t>
  </si>
  <si>
    <t>Bachillerato diurno</t>
  </si>
  <si>
    <t>C.F. Grado Medio (Presencial)</t>
  </si>
  <si>
    <t>C.F. Grado Superior (Presencial)</t>
  </si>
  <si>
    <t>PCPI*</t>
  </si>
  <si>
    <t>2.5  Alumnado matriculado  en Enseñanzas Concertadas. Curso 2014-15. Enseñanzas de Régimen General.</t>
  </si>
  <si>
    <t>CFPBásica</t>
  </si>
  <si>
    <t>CFPB</t>
  </si>
  <si>
    <t>05002</t>
  </si>
  <si>
    <t>Adrada (La)</t>
  </si>
  <si>
    <t>05008</t>
  </si>
  <si>
    <t>Aldeaseca</t>
  </si>
  <si>
    <t>05013</t>
  </si>
  <si>
    <t>Arenal (El)</t>
  </si>
  <si>
    <t>05014</t>
  </si>
  <si>
    <t>Arenas de San Pedro</t>
  </si>
  <si>
    <t>05016</t>
  </si>
  <si>
    <t>Arévalo</t>
  </si>
  <si>
    <t>05019</t>
  </si>
  <si>
    <t>05021</t>
  </si>
  <si>
    <t>Barco de Ávila (El)</t>
  </si>
  <si>
    <t>05022</t>
  </si>
  <si>
    <t>Barraco (El)</t>
  </si>
  <si>
    <t>05041</t>
  </si>
  <si>
    <t>Burgohondo</t>
  </si>
  <si>
    <t>05047</t>
  </si>
  <si>
    <t>Candeleda</t>
  </si>
  <si>
    <t>05049</t>
  </si>
  <si>
    <t>Cardeñosa</t>
  </si>
  <si>
    <t>05054</t>
  </si>
  <si>
    <t>Casavieja</t>
  </si>
  <si>
    <t>05057</t>
  </si>
  <si>
    <t>Cebreros</t>
  </si>
  <si>
    <t>05059</t>
  </si>
  <si>
    <t>Cillán</t>
  </si>
  <si>
    <t>05065</t>
  </si>
  <si>
    <t>Crespos</t>
  </si>
  <si>
    <t>05074</t>
  </si>
  <si>
    <t>Fontiveros</t>
  </si>
  <si>
    <t>05076</t>
  </si>
  <si>
    <t>Fresno (El)</t>
  </si>
  <si>
    <t>05097</t>
  </si>
  <si>
    <t>Horcajada (La)</t>
  </si>
  <si>
    <t>05102</t>
  </si>
  <si>
    <t>Hoyo de Pinares (El)</t>
  </si>
  <si>
    <t>05105</t>
  </si>
  <si>
    <t>Hoyos del Espino</t>
  </si>
  <si>
    <t>05110</t>
  </si>
  <si>
    <t>Lanzahíta</t>
  </si>
  <si>
    <t>05114</t>
  </si>
  <si>
    <t>Madrigal de las Altas Torres</t>
  </si>
  <si>
    <t>05117</t>
  </si>
  <si>
    <t>Mamblas</t>
  </si>
  <si>
    <t>05127</t>
  </si>
  <si>
    <t>Mijares</t>
  </si>
  <si>
    <t>05128</t>
  </si>
  <si>
    <t>Mingorría</t>
  </si>
  <si>
    <t>05135</t>
  </si>
  <si>
    <t>Muñana</t>
  </si>
  <si>
    <t>05138</t>
  </si>
  <si>
    <t>Muñogalindo</t>
  </si>
  <si>
    <t>05152</t>
  </si>
  <si>
    <t>Nava de Arévalo</t>
  </si>
  <si>
    <t>05158</t>
  </si>
  <si>
    <t>Navalmoral</t>
  </si>
  <si>
    <t>05160</t>
  </si>
  <si>
    <t>Navalosa</t>
  </si>
  <si>
    <t>05161</t>
  </si>
  <si>
    <t>Navalperal de Pinares</t>
  </si>
  <si>
    <t>05163</t>
  </si>
  <si>
    <t>Navaluenga</t>
  </si>
  <si>
    <t>05168</t>
  </si>
  <si>
    <t>Navas del Marqués (Las)</t>
  </si>
  <si>
    <t>05186</t>
  </si>
  <si>
    <t>Piedrahíta</t>
  </si>
  <si>
    <t>05187</t>
  </si>
  <si>
    <t>Piedralaves</t>
  </si>
  <si>
    <t>05189</t>
  </si>
  <si>
    <t>Poyales del Hoyo</t>
  </si>
  <si>
    <t>05201</t>
  </si>
  <si>
    <t>San Bartolomé de Pinares</t>
  </si>
  <si>
    <t>05204</t>
  </si>
  <si>
    <t>Sanchidrián</t>
  </si>
  <si>
    <t>05207</t>
  </si>
  <si>
    <t>San Esteban del Valle</t>
  </si>
  <si>
    <t>05220</t>
  </si>
  <si>
    <t>San Pedro del Arroyo</t>
  </si>
  <si>
    <t>05225</t>
  </si>
  <si>
    <t>Santa María del Berrocal</t>
  </si>
  <si>
    <t>05227</t>
  </si>
  <si>
    <t>Santa María del Tiétar</t>
  </si>
  <si>
    <t>05232</t>
  </si>
  <si>
    <t>Serrada (La)</t>
  </si>
  <si>
    <t>05238</t>
  </si>
  <si>
    <t>Solosancho</t>
  </si>
  <si>
    <t>05240</t>
  </si>
  <si>
    <t>Sotillo de la Adrada</t>
  </si>
  <si>
    <t>05241</t>
  </si>
  <si>
    <t>Tiemblo (El)</t>
  </si>
  <si>
    <t>05262</t>
  </si>
  <si>
    <t>Villarejo del Valle</t>
  </si>
  <si>
    <t>09009</t>
  </si>
  <si>
    <t>Albillos</t>
  </si>
  <si>
    <t>09018</t>
  </si>
  <si>
    <t>Aranda de Duero</t>
  </si>
  <si>
    <t>09023</t>
  </si>
  <si>
    <t>Arcos</t>
  </si>
  <si>
    <t>09048</t>
  </si>
  <si>
    <t>Belorado</t>
  </si>
  <si>
    <t>09056</t>
  </si>
  <si>
    <t>Briviesca</t>
  </si>
  <si>
    <t>09059</t>
  </si>
  <si>
    <t>09091</t>
  </si>
  <si>
    <t>Castrojeriz</t>
  </si>
  <si>
    <t>09098</t>
  </si>
  <si>
    <t>Cerezo de Río Tirón</t>
  </si>
  <si>
    <t>09109</t>
  </si>
  <si>
    <t>Condado de Treviño</t>
  </si>
  <si>
    <t>09113</t>
  </si>
  <si>
    <t>Covarrubias</t>
  </si>
  <si>
    <t>09124</t>
  </si>
  <si>
    <t>Espinosa de los Monteros</t>
  </si>
  <si>
    <t>09134</t>
  </si>
  <si>
    <t>Frías</t>
  </si>
  <si>
    <t>09141</t>
  </si>
  <si>
    <t>Fuentespina</t>
  </si>
  <si>
    <t>09151</t>
  </si>
  <si>
    <t>Gumiel de Izán</t>
  </si>
  <si>
    <t>09174</t>
  </si>
  <si>
    <t>Huerta de Rey</t>
  </si>
  <si>
    <t>09177</t>
  </si>
  <si>
    <t>Ibeas de Juarros</t>
  </si>
  <si>
    <t>09194</t>
  </si>
  <si>
    <t>Lerma</t>
  </si>
  <si>
    <t>09209</t>
  </si>
  <si>
    <t>Medina de Pomar</t>
  </si>
  <si>
    <t>09211</t>
  </si>
  <si>
    <t>Melgar de Fernamental</t>
  </si>
  <si>
    <t>09218</t>
  </si>
  <si>
    <t>Milagros</t>
  </si>
  <si>
    <t>09219</t>
  </si>
  <si>
    <t>Miranda de Ebro</t>
  </si>
  <si>
    <t>09238</t>
  </si>
  <si>
    <t>Oña</t>
  </si>
  <si>
    <t>09250</t>
  </si>
  <si>
    <t>Pampliega</t>
  </si>
  <si>
    <t>09251</t>
  </si>
  <si>
    <t>Pancorbo</t>
  </si>
  <si>
    <t>09261</t>
  </si>
  <si>
    <t>Peñaranda de Duero</t>
  </si>
  <si>
    <t>09274</t>
  </si>
  <si>
    <t>Pradoluengo</t>
  </si>
  <si>
    <t>09276</t>
  </si>
  <si>
    <t>Puebla de Arganzón (La)</t>
  </si>
  <si>
    <t>09289</t>
  </si>
  <si>
    <t>Quintanar de la Sierra</t>
  </si>
  <si>
    <t>09321</t>
  </si>
  <si>
    <t>Roa</t>
  </si>
  <si>
    <t>09330</t>
  </si>
  <si>
    <t>Salas de los Infantes</t>
  </si>
  <si>
    <t>09350</t>
  </si>
  <si>
    <t>Santa María del Campo</t>
  </si>
  <si>
    <t>09363</t>
  </si>
  <si>
    <t>Sasamón</t>
  </si>
  <si>
    <t>09369</t>
  </si>
  <si>
    <t>Sotillo de la Ribera</t>
  </si>
  <si>
    <t>09377</t>
  </si>
  <si>
    <t>Tardajos</t>
  </si>
  <si>
    <t>09390</t>
  </si>
  <si>
    <t>Torresandino</t>
  </si>
  <si>
    <t>09394</t>
  </si>
  <si>
    <t>Trespaderne</t>
  </si>
  <si>
    <t>09410</t>
  </si>
  <si>
    <t>Valle de Mena</t>
  </si>
  <si>
    <t>09412</t>
  </si>
  <si>
    <t>Valle de Tobalina</t>
  </si>
  <si>
    <t>09413</t>
  </si>
  <si>
    <t>Valle de Valdebezana</t>
  </si>
  <si>
    <t>09425</t>
  </si>
  <si>
    <t>Vilviestre del Pinar</t>
  </si>
  <si>
    <t>09427</t>
  </si>
  <si>
    <t>Villadiego</t>
  </si>
  <si>
    <t>09434</t>
  </si>
  <si>
    <t>Villagonzalo Pedernales</t>
  </si>
  <si>
    <t>09439</t>
  </si>
  <si>
    <t>Villalbilla de Burgos</t>
  </si>
  <si>
    <t>09442</t>
  </si>
  <si>
    <t>Villalmanzo</t>
  </si>
  <si>
    <t>09902</t>
  </si>
  <si>
    <t>Valle de Santibáñez</t>
  </si>
  <si>
    <t>09903</t>
  </si>
  <si>
    <t>Villarcayo de Merindad de Castilla la Vieja</t>
  </si>
  <si>
    <t>09905</t>
  </si>
  <si>
    <t>Valle de Sedano</t>
  </si>
  <si>
    <t>09907</t>
  </si>
  <si>
    <t>Alfoz de Quintanadueñas</t>
  </si>
  <si>
    <t>09908</t>
  </si>
  <si>
    <t>Valle de Losa</t>
  </si>
  <si>
    <t>24003</t>
  </si>
  <si>
    <t>Alija del Infantado</t>
  </si>
  <si>
    <t>24008</t>
  </si>
  <si>
    <t>Astorga</t>
  </si>
  <si>
    <t>24010</t>
  </si>
  <si>
    <t>Bañeza (La)</t>
  </si>
  <si>
    <t>24014</t>
  </si>
  <si>
    <t>Bembibre</t>
  </si>
  <si>
    <t>24015</t>
  </si>
  <si>
    <t>Benavides</t>
  </si>
  <si>
    <t>24016</t>
  </si>
  <si>
    <t>Benuza</t>
  </si>
  <si>
    <t>24021</t>
  </si>
  <si>
    <t>Boñar</t>
  </si>
  <si>
    <t>24024</t>
  </si>
  <si>
    <t>Burgo Ranero (El)</t>
  </si>
  <si>
    <t>24026</t>
  </si>
  <si>
    <t>Bustillo del Páramo</t>
  </si>
  <si>
    <t>24029</t>
  </si>
  <si>
    <t>Cabrillanes</t>
  </si>
  <si>
    <t>24030</t>
  </si>
  <si>
    <t>Cacabelos</t>
  </si>
  <si>
    <t>24034</t>
  </si>
  <si>
    <t>Camponaraya</t>
  </si>
  <si>
    <t>24038</t>
  </si>
  <si>
    <t>Carracedelo</t>
  </si>
  <si>
    <t>24039</t>
  </si>
  <si>
    <t>Carrizo</t>
  </si>
  <si>
    <t>24041</t>
  </si>
  <si>
    <t>Carucedo</t>
  </si>
  <si>
    <t>24047</t>
  </si>
  <si>
    <t>Castrocontrigo</t>
  </si>
  <si>
    <t>24049</t>
  </si>
  <si>
    <t>Castropodame</t>
  </si>
  <si>
    <t>24056</t>
  </si>
  <si>
    <t>Cistierna</t>
  </si>
  <si>
    <t>24057</t>
  </si>
  <si>
    <t>Congosto</t>
  </si>
  <si>
    <t>24059</t>
  </si>
  <si>
    <t>Corullón</t>
  </si>
  <si>
    <t>24061</t>
  </si>
  <si>
    <t>Cuadros</t>
  </si>
  <si>
    <t>24064</t>
  </si>
  <si>
    <t>Cubillos del Sil</t>
  </si>
  <si>
    <t>24066</t>
  </si>
  <si>
    <t>Destriana</t>
  </si>
  <si>
    <t>24067</t>
  </si>
  <si>
    <t>Encinedo</t>
  </si>
  <si>
    <t>24070</t>
  </si>
  <si>
    <t>Fabero</t>
  </si>
  <si>
    <t>24082</t>
  </si>
  <si>
    <t>Hospital de Órbigo</t>
  </si>
  <si>
    <t>24083</t>
  </si>
  <si>
    <t>Igüeña</t>
  </si>
  <si>
    <t>24087</t>
  </si>
  <si>
    <t>Laguna Dalga</t>
  </si>
  <si>
    <t>24088</t>
  </si>
  <si>
    <t>Laguna de Negrillos</t>
  </si>
  <si>
    <t>24089</t>
  </si>
  <si>
    <t>24094</t>
  </si>
  <si>
    <t>Mansilla de las Mulas</t>
  </si>
  <si>
    <t>24098</t>
  </si>
  <si>
    <t>Matallana de Torío</t>
  </si>
  <si>
    <t>24102</t>
  </si>
  <si>
    <t>Noceda del Bierzo</t>
  </si>
  <si>
    <t>24109</t>
  </si>
  <si>
    <t>Palacios del Sil</t>
  </si>
  <si>
    <t>24110</t>
  </si>
  <si>
    <t>Páramo del Sil</t>
  </si>
  <si>
    <t>24114</t>
  </si>
  <si>
    <t>Pola de Gordón (La)</t>
  </si>
  <si>
    <t>24115</t>
  </si>
  <si>
    <t>Ponferrada</t>
  </si>
  <si>
    <t>24116</t>
  </si>
  <si>
    <t>Posada de Valdeón</t>
  </si>
  <si>
    <t>24121</t>
  </si>
  <si>
    <t>Puebla de Lillo</t>
  </si>
  <si>
    <t>24122</t>
  </si>
  <si>
    <t>Puente de Domingo Flórez</t>
  </si>
  <si>
    <t>24130</t>
  </si>
  <si>
    <t>Riaño</t>
  </si>
  <si>
    <t>24132</t>
  </si>
  <si>
    <t>Riello</t>
  </si>
  <si>
    <t>24134</t>
  </si>
  <si>
    <t>Robla (La)</t>
  </si>
  <si>
    <t>24137</t>
  </si>
  <si>
    <t>Sabero</t>
  </si>
  <si>
    <t>24139</t>
  </si>
  <si>
    <t>Sahagún</t>
  </si>
  <si>
    <t>24142</t>
  </si>
  <si>
    <t>San Andrés del Rabanedo</t>
  </si>
  <si>
    <t>24148</t>
  </si>
  <si>
    <t>San Justo de la Vega</t>
  </si>
  <si>
    <t>24154</t>
  </si>
  <si>
    <t>Santa Elena de Jamuz</t>
  </si>
  <si>
    <t>24157</t>
  </si>
  <si>
    <t>Santa María del Páramo</t>
  </si>
  <si>
    <t>24159</t>
  </si>
  <si>
    <t>Santa Marina del Rey</t>
  </si>
  <si>
    <t>24162</t>
  </si>
  <si>
    <t>Santovenia de la Valdoncina</t>
  </si>
  <si>
    <t>24166</t>
  </si>
  <si>
    <t>Soto de la Vega</t>
  </si>
  <si>
    <t>24167</t>
  </si>
  <si>
    <t>Soto y Amío</t>
  </si>
  <si>
    <t>24168</t>
  </si>
  <si>
    <t>Toral de los Guzmanes</t>
  </si>
  <si>
    <t>24169</t>
  </si>
  <si>
    <t>Toreno</t>
  </si>
  <si>
    <t>24170</t>
  </si>
  <si>
    <t>Torre del Bierzo</t>
  </si>
  <si>
    <t>24173</t>
  </si>
  <si>
    <t>Turcia</t>
  </si>
  <si>
    <t>24175</t>
  </si>
  <si>
    <t>Valdefresno</t>
  </si>
  <si>
    <t>24180</t>
  </si>
  <si>
    <t>Valdepolo</t>
  </si>
  <si>
    <t>24181</t>
  </si>
  <si>
    <t>Valderas</t>
  </si>
  <si>
    <t>24183</t>
  </si>
  <si>
    <t>Valderrueda</t>
  </si>
  <si>
    <t>24187</t>
  </si>
  <si>
    <t>Valdevimbre</t>
  </si>
  <si>
    <t>24188</t>
  </si>
  <si>
    <t>Valencia de Don Juan</t>
  </si>
  <si>
    <t>24189</t>
  </si>
  <si>
    <t>Valverde de la Virgen</t>
  </si>
  <si>
    <t>24193</t>
  </si>
  <si>
    <t>Vecilla (La)</t>
  </si>
  <si>
    <t>24196</t>
  </si>
  <si>
    <t>Vega de Espinareda</t>
  </si>
  <si>
    <t>24198</t>
  </si>
  <si>
    <t>Vega de Valcarce</t>
  </si>
  <si>
    <t>24202</t>
  </si>
  <si>
    <t>Villablino</t>
  </si>
  <si>
    <t>24205</t>
  </si>
  <si>
    <t>Villadangos del Páramo</t>
  </si>
  <si>
    <t>24206</t>
  </si>
  <si>
    <t>Villadecanes</t>
  </si>
  <si>
    <t>24209</t>
  </si>
  <si>
    <t>Villafranca del Bierzo</t>
  </si>
  <si>
    <t>24212</t>
  </si>
  <si>
    <t>Villamañán</t>
  </si>
  <si>
    <t>24221</t>
  </si>
  <si>
    <t>Villaquejida</t>
  </si>
  <si>
    <t>24222</t>
  </si>
  <si>
    <t>Villaquilambre</t>
  </si>
  <si>
    <t>24223</t>
  </si>
  <si>
    <t>Villarejo de Órbigo</t>
  </si>
  <si>
    <t>24901</t>
  </si>
  <si>
    <t>Villamanín</t>
  </si>
  <si>
    <t>34004</t>
  </si>
  <si>
    <t>Aguilar de Campoo</t>
  </si>
  <si>
    <t>34005</t>
  </si>
  <si>
    <t>Alar del Rey</t>
  </si>
  <si>
    <t>34010</t>
  </si>
  <si>
    <t>Ampudia</t>
  </si>
  <si>
    <t>34017</t>
  </si>
  <si>
    <t>Astudillo</t>
  </si>
  <si>
    <t>34022</t>
  </si>
  <si>
    <t>Baltanás</t>
  </si>
  <si>
    <t>34023</t>
  </si>
  <si>
    <t>Venta de Baños</t>
  </si>
  <si>
    <t>34027</t>
  </si>
  <si>
    <t>Barruelo de Santullán</t>
  </si>
  <si>
    <t>34029</t>
  </si>
  <si>
    <t>Becerril de Campos</t>
  </si>
  <si>
    <t>34037</t>
  </si>
  <si>
    <t>Buenavista de Valdavia</t>
  </si>
  <si>
    <t>34042</t>
  </si>
  <si>
    <t>Calzada de los Molinos</t>
  </si>
  <si>
    <t>34047</t>
  </si>
  <si>
    <t>Carrión de los Condes</t>
  </si>
  <si>
    <t>34049</t>
  </si>
  <si>
    <t>Castrejón de la Peña</t>
  </si>
  <si>
    <t>34056</t>
  </si>
  <si>
    <t>Cervera de Pisuerga</t>
  </si>
  <si>
    <t>34069</t>
  </si>
  <si>
    <t>Dueñas</t>
  </si>
  <si>
    <t>34074</t>
  </si>
  <si>
    <t>Frómista</t>
  </si>
  <si>
    <t>34076</t>
  </si>
  <si>
    <t>Fuentes de Nava</t>
  </si>
  <si>
    <t>34080</t>
  </si>
  <si>
    <t>Guardo</t>
  </si>
  <si>
    <t>34083</t>
  </si>
  <si>
    <t>Herrera de Pisuerga</t>
  </si>
  <si>
    <t>34092</t>
  </si>
  <si>
    <t>Lantadilla</t>
  </si>
  <si>
    <t>34108</t>
  </si>
  <si>
    <t>Monzón de Campos</t>
  </si>
  <si>
    <t>34120</t>
  </si>
  <si>
    <t>34123</t>
  </si>
  <si>
    <t>Paredes de Nava</t>
  </si>
  <si>
    <t>34136</t>
  </si>
  <si>
    <t>Poza de la Vega</t>
  </si>
  <si>
    <t>34139</t>
  </si>
  <si>
    <t>Prádanos de Ojeda</t>
  </si>
  <si>
    <t>34157</t>
  </si>
  <si>
    <t>Saldaña</t>
  </si>
  <si>
    <t>34159</t>
  </si>
  <si>
    <t>San Cebrián de Campos</t>
  </si>
  <si>
    <t>34169</t>
  </si>
  <si>
    <t>Santervás de la Vega</t>
  </si>
  <si>
    <t>34171</t>
  </si>
  <si>
    <t>Santibáñez de la Peña</t>
  </si>
  <si>
    <t>34181</t>
  </si>
  <si>
    <t>Tariego de Cerrato</t>
  </si>
  <si>
    <t>34182</t>
  </si>
  <si>
    <t>Torquemada</t>
  </si>
  <si>
    <t>34199</t>
  </si>
  <si>
    <t>Velilla del Río Carrión</t>
  </si>
  <si>
    <t>34206</t>
  </si>
  <si>
    <t>Villada</t>
  </si>
  <si>
    <t>34217</t>
  </si>
  <si>
    <t>Villalobón</t>
  </si>
  <si>
    <t>34225</t>
  </si>
  <si>
    <t>Villamuriel de Cerrato</t>
  </si>
  <si>
    <t>34232</t>
  </si>
  <si>
    <t>Villarramiel</t>
  </si>
  <si>
    <t>34238</t>
  </si>
  <si>
    <t>Villaviudas</t>
  </si>
  <si>
    <t>34901</t>
  </si>
  <si>
    <t>Osorno la Mayor</t>
  </si>
  <si>
    <t>34904</t>
  </si>
  <si>
    <t>Pernía (La)</t>
  </si>
  <si>
    <t>37008</t>
  </si>
  <si>
    <t>Alba de Tormes</t>
  </si>
  <si>
    <t>37010</t>
  </si>
  <si>
    <t>Alberca (La)</t>
  </si>
  <si>
    <t>37014</t>
  </si>
  <si>
    <t>Aldeadávila de la Ribera</t>
  </si>
  <si>
    <t>37023</t>
  </si>
  <si>
    <t>Aldeatejada</t>
  </si>
  <si>
    <t>37035</t>
  </si>
  <si>
    <t>Armenteros</t>
  </si>
  <si>
    <t>37038</t>
  </si>
  <si>
    <t>Babilafuente</t>
  </si>
  <si>
    <t>37040</t>
  </si>
  <si>
    <t>Barbadillo</t>
  </si>
  <si>
    <t>37044</t>
  </si>
  <si>
    <t>Barruecopardo</t>
  </si>
  <si>
    <t>37046</t>
  </si>
  <si>
    <t>Béjar</t>
  </si>
  <si>
    <t>37065</t>
  </si>
  <si>
    <t>Cabeza del Caballo</t>
  </si>
  <si>
    <t>37067</t>
  </si>
  <si>
    <t>Cabrerizos</t>
  </si>
  <si>
    <t>37069</t>
  </si>
  <si>
    <t>Calvarrasa de Abajo</t>
  </si>
  <si>
    <t>37073</t>
  </si>
  <si>
    <t>Calzada de Valdunciel</t>
  </si>
  <si>
    <t>37077</t>
  </si>
  <si>
    <t>Campo de Peñaranda (El)</t>
  </si>
  <si>
    <t>37078</t>
  </si>
  <si>
    <t>Candelario</t>
  </si>
  <si>
    <t>37081</t>
  </si>
  <si>
    <t>Cantalapiedra</t>
  </si>
  <si>
    <t>37082</t>
  </si>
  <si>
    <t>Cantalpino</t>
  </si>
  <si>
    <t>37083</t>
  </si>
  <si>
    <t>Cantaracillo</t>
  </si>
  <si>
    <t>37085</t>
  </si>
  <si>
    <t>Carbajosa de la Sagrada</t>
  </si>
  <si>
    <t>37092</t>
  </si>
  <si>
    <t>Castellanos de Moriscos</t>
  </si>
  <si>
    <t>37103</t>
  </si>
  <si>
    <t>Cespedosa de Tormes</t>
  </si>
  <si>
    <t>37107</t>
  </si>
  <si>
    <t>Ciudad Rodrigo</t>
  </si>
  <si>
    <t>37113</t>
  </si>
  <si>
    <t>Cubo de Don Sancho (El)</t>
  </si>
  <si>
    <t>37117</t>
  </si>
  <si>
    <t>Doñinos de Salamanca</t>
  </si>
  <si>
    <t>37135</t>
  </si>
  <si>
    <t>Fuente de San Esteban (La)</t>
  </si>
  <si>
    <t>37136</t>
  </si>
  <si>
    <t>Fuenteguinaldo</t>
  </si>
  <si>
    <t>37138</t>
  </si>
  <si>
    <t>Fuenterroble de Salvatierra</t>
  </si>
  <si>
    <t>37140</t>
  </si>
  <si>
    <t>Fuentes de Oñoro</t>
  </si>
  <si>
    <t>37143</t>
  </si>
  <si>
    <t>Galinduste</t>
  </si>
  <si>
    <t>37148</t>
  </si>
  <si>
    <t>Garcihernández</t>
  </si>
  <si>
    <t>37156</t>
  </si>
  <si>
    <t>Guijuelo</t>
  </si>
  <si>
    <t>37160</t>
  </si>
  <si>
    <t>Hinojosa de Duero</t>
  </si>
  <si>
    <t>37170</t>
  </si>
  <si>
    <t>Ledesma</t>
  </si>
  <si>
    <t>37171</t>
  </si>
  <si>
    <t>Ledrada</t>
  </si>
  <si>
    <t>37172</t>
  </si>
  <si>
    <t>Linares de Riofrío</t>
  </si>
  <si>
    <t>37173</t>
  </si>
  <si>
    <t>Lumbrales</t>
  </si>
  <si>
    <t>37174</t>
  </si>
  <si>
    <t>Macotera</t>
  </si>
  <si>
    <t>37177</t>
  </si>
  <si>
    <t>Maíllo (El)</t>
  </si>
  <si>
    <t>37181</t>
  </si>
  <si>
    <t>Martiago</t>
  </si>
  <si>
    <t>37187</t>
  </si>
  <si>
    <t>Matilla de los Caños del Río</t>
  </si>
  <si>
    <t>37188</t>
  </si>
  <si>
    <t>Maya (La)</t>
  </si>
  <si>
    <t>37193</t>
  </si>
  <si>
    <t>Miranda del Castañar</t>
  </si>
  <si>
    <t>37202</t>
  </si>
  <si>
    <t>Monterrubio de Armuña</t>
  </si>
  <si>
    <t>37221</t>
  </si>
  <si>
    <t>Navasfrías</t>
  </si>
  <si>
    <t>37238</t>
  </si>
  <si>
    <t>Pedrosillo el Ralo</t>
  </si>
  <si>
    <t>37246</t>
  </si>
  <si>
    <t>Peñaranda de Bracamonte</t>
  </si>
  <si>
    <t>37263</t>
  </si>
  <si>
    <t>Puerto de Béjar</t>
  </si>
  <si>
    <t>37269</t>
  </si>
  <si>
    <t>Robleda</t>
  </si>
  <si>
    <t>37274</t>
  </si>
  <si>
    <t>37279</t>
  </si>
  <si>
    <t>Sancti-Spíritus</t>
  </si>
  <si>
    <t>37287</t>
  </si>
  <si>
    <t>San Miguel de Valero</t>
  </si>
  <si>
    <t>37294</t>
  </si>
  <si>
    <t>Santa Marta de Tormes</t>
  </si>
  <si>
    <t>37297</t>
  </si>
  <si>
    <t>Santibáñez de Béjar</t>
  </si>
  <si>
    <t>37300</t>
  </si>
  <si>
    <t>Santos (Los)</t>
  </si>
  <si>
    <t>37305</t>
  </si>
  <si>
    <t>Sequeros</t>
  </si>
  <si>
    <t>37313</t>
  </si>
  <si>
    <t>Sotoserrano</t>
  </si>
  <si>
    <t>37316</t>
  </si>
  <si>
    <t>Tamames</t>
  </si>
  <si>
    <t>37322</t>
  </si>
  <si>
    <t>Terradillos</t>
  </si>
  <si>
    <t>37330</t>
  </si>
  <si>
    <t>Valdecarros</t>
  </si>
  <si>
    <t>37354</t>
  </si>
  <si>
    <t>Villamayor</t>
  </si>
  <si>
    <t>37357</t>
  </si>
  <si>
    <t>Villar de Ciervo</t>
  </si>
  <si>
    <t>37360</t>
  </si>
  <si>
    <t>Villar de Peralonso</t>
  </si>
  <si>
    <t>37362</t>
  </si>
  <si>
    <t>Villares de la Reina</t>
  </si>
  <si>
    <t>37364</t>
  </si>
  <si>
    <t>Villarino de los Aires</t>
  </si>
  <si>
    <t>37370</t>
  </si>
  <si>
    <t>Villaseco de los Reyes</t>
  </si>
  <si>
    <t>37373</t>
  </si>
  <si>
    <t>Villavieja de Yeltes</t>
  </si>
  <si>
    <t>37374</t>
  </si>
  <si>
    <t>Villoria</t>
  </si>
  <si>
    <t>37375</t>
  </si>
  <si>
    <t>Villoruela</t>
  </si>
  <si>
    <t>37376</t>
  </si>
  <si>
    <t>Vitigudino</t>
  </si>
  <si>
    <t>40001</t>
  </si>
  <si>
    <t>Abades</t>
  </si>
  <si>
    <t>40004</t>
  </si>
  <si>
    <t>Aguilafuente</t>
  </si>
  <si>
    <t>40024</t>
  </si>
  <si>
    <t>Ayllón</t>
  </si>
  <si>
    <t>40032</t>
  </si>
  <si>
    <t>Boceguillas</t>
  </si>
  <si>
    <t>40040</t>
  </si>
  <si>
    <t>Cantalejo</t>
  </si>
  <si>
    <t>40041</t>
  </si>
  <si>
    <t>Cantimpalos</t>
  </si>
  <si>
    <t>40043</t>
  </si>
  <si>
    <t>Carbonero el Mayor</t>
  </si>
  <si>
    <t>40057</t>
  </si>
  <si>
    <t>Coca</t>
  </si>
  <si>
    <t>40063</t>
  </si>
  <si>
    <t>Cuéllar</t>
  </si>
  <si>
    <t>40065</t>
  </si>
  <si>
    <t>Chañe</t>
  </si>
  <si>
    <t>40076</t>
  </si>
  <si>
    <t>Espinar (El)</t>
  </si>
  <si>
    <t>40086</t>
  </si>
  <si>
    <t>Fuentepelayo</t>
  </si>
  <si>
    <t>40088</t>
  </si>
  <si>
    <t>Fuenterrebollo</t>
  </si>
  <si>
    <t>40112</t>
  </si>
  <si>
    <t>Lastrilla (La)</t>
  </si>
  <si>
    <t>40113</t>
  </si>
  <si>
    <t>Losa (La)</t>
  </si>
  <si>
    <t>40121</t>
  </si>
  <si>
    <t>Martín Muñoz de las Posadas</t>
  </si>
  <si>
    <t>40138</t>
  </si>
  <si>
    <t>Nava de la Asunción</t>
  </si>
  <si>
    <t>40141</t>
  </si>
  <si>
    <t>Navalmanzano</t>
  </si>
  <si>
    <t>40145</t>
  </si>
  <si>
    <t>Navas de Oro</t>
  </si>
  <si>
    <t>40149</t>
  </si>
  <si>
    <t>Olombrada</t>
  </si>
  <si>
    <t>40152</t>
  </si>
  <si>
    <t>Otero de Herreros</t>
  </si>
  <si>
    <t>40155</t>
  </si>
  <si>
    <t>Palazuelos de Eresma</t>
  </si>
  <si>
    <t>40162</t>
  </si>
  <si>
    <t>Prádena</t>
  </si>
  <si>
    <t>40170</t>
  </si>
  <si>
    <t>Riaza</t>
  </si>
  <si>
    <t>40179</t>
  </si>
  <si>
    <t>Sanchonuño</t>
  </si>
  <si>
    <t>40181</t>
  </si>
  <si>
    <t>San Ildefonso</t>
  </si>
  <si>
    <t>40185</t>
  </si>
  <si>
    <t>Santa María la Real de Nieva</t>
  </si>
  <si>
    <t>40189</t>
  </si>
  <si>
    <t>Santiuste de San Juan Bautista</t>
  </si>
  <si>
    <t>40194</t>
  </si>
  <si>
    <t>40195</t>
  </si>
  <si>
    <t>Sepúlveda</t>
  </si>
  <si>
    <t>40203</t>
  </si>
  <si>
    <t>Torrecaballeros</t>
  </si>
  <si>
    <t>40207</t>
  </si>
  <si>
    <t>Trescasas</t>
  </si>
  <si>
    <t>40208</t>
  </si>
  <si>
    <t>Turégano</t>
  </si>
  <si>
    <t>40216</t>
  </si>
  <si>
    <t>Valverde del Majano</t>
  </si>
  <si>
    <t>40225</t>
  </si>
  <si>
    <t>Villacastín</t>
  </si>
  <si>
    <t>40228</t>
  </si>
  <si>
    <t>Villaverde de Íscar</t>
  </si>
  <si>
    <t>40906</t>
  </si>
  <si>
    <t>San Cristóbal de Segovia</t>
  </si>
  <si>
    <t>42004</t>
  </si>
  <si>
    <t>Ágreda</t>
  </si>
  <si>
    <t>42019</t>
  </si>
  <si>
    <t>Almarza</t>
  </si>
  <si>
    <t>42020</t>
  </si>
  <si>
    <t>Almazán</t>
  </si>
  <si>
    <t>42025</t>
  </si>
  <si>
    <t>Arcos de Jalón</t>
  </si>
  <si>
    <t>42035</t>
  </si>
  <si>
    <t>Berlanga de Duero</t>
  </si>
  <si>
    <t>42043</t>
  </si>
  <si>
    <t>Burgo de Osma-Ciudad de Osma</t>
  </si>
  <si>
    <t>42055</t>
  </si>
  <si>
    <t>Casarejos</t>
  </si>
  <si>
    <t>42069</t>
  </si>
  <si>
    <t>Covaleda</t>
  </si>
  <si>
    <t>42078</t>
  </si>
  <si>
    <t>Duruelo de la Sierra</t>
  </si>
  <si>
    <t>42095</t>
  </si>
  <si>
    <t>Golmayo</t>
  </si>
  <si>
    <t>42096</t>
  </si>
  <si>
    <t>Gómara</t>
  </si>
  <si>
    <t>42103</t>
  </si>
  <si>
    <t>Langa de Duero</t>
  </si>
  <si>
    <t>42129</t>
  </si>
  <si>
    <t>Navaleno</t>
  </si>
  <si>
    <t>42134</t>
  </si>
  <si>
    <t>Ólvega</t>
  </si>
  <si>
    <t>42144</t>
  </si>
  <si>
    <t>Quintana Redonda</t>
  </si>
  <si>
    <t>42162</t>
  </si>
  <si>
    <t>San Esteban de Gormaz</t>
  </si>
  <si>
    <t>42164</t>
  </si>
  <si>
    <t>San Leonardo de Yagüe</t>
  </si>
  <si>
    <t>42165</t>
  </si>
  <si>
    <t>San Pedro Manrique</t>
  </si>
  <si>
    <t>42173</t>
  </si>
  <si>
    <t>42215</t>
  </si>
  <si>
    <t>Vinuesa</t>
  </si>
  <si>
    <t>47004</t>
  </si>
  <si>
    <t>Alaejos</t>
  </si>
  <si>
    <t>47007</t>
  </si>
  <si>
    <t>Aldeamayor de San Martín</t>
  </si>
  <si>
    <t>47010</t>
  </si>
  <si>
    <t>Arroyo de la Encomienda</t>
  </si>
  <si>
    <t>47011</t>
  </si>
  <si>
    <t>Ataquines</t>
  </si>
  <si>
    <t>47015</t>
  </si>
  <si>
    <t>Becilla de Valderaduey</t>
  </si>
  <si>
    <t>47020</t>
  </si>
  <si>
    <t>Bobadilla del Campo</t>
  </si>
  <si>
    <t>47023</t>
  </si>
  <si>
    <t>Boecillo</t>
  </si>
  <si>
    <t>47027</t>
  </si>
  <si>
    <t>Cabezón de Pisuerga</t>
  </si>
  <si>
    <t>47030</t>
  </si>
  <si>
    <t>Campaspero</t>
  </si>
  <si>
    <t>47035</t>
  </si>
  <si>
    <t>Carpio</t>
  </si>
  <si>
    <t>47043</t>
  </si>
  <si>
    <t>Castromonte</t>
  </si>
  <si>
    <t>47045</t>
  </si>
  <si>
    <t>Castronuño</t>
  </si>
  <si>
    <t>47050</t>
  </si>
  <si>
    <t>Cigales</t>
  </si>
  <si>
    <t>47052</t>
  </si>
  <si>
    <t>Cistérniga</t>
  </si>
  <si>
    <t>47053</t>
  </si>
  <si>
    <t>Cogeces de Íscar</t>
  </si>
  <si>
    <t>47054</t>
  </si>
  <si>
    <t>Cogeces del Monte</t>
  </si>
  <si>
    <t>47061</t>
  </si>
  <si>
    <t>Esguevillas de Esgueva</t>
  </si>
  <si>
    <t>47065</t>
  </si>
  <si>
    <t>Fresno el Viejo</t>
  </si>
  <si>
    <t>47066</t>
  </si>
  <si>
    <t>Fuensaldaña</t>
  </si>
  <si>
    <t>47075</t>
  </si>
  <si>
    <t>Íscar</t>
  </si>
  <si>
    <t>47076</t>
  </si>
  <si>
    <t>Laguna de Duero</t>
  </si>
  <si>
    <t>47082</t>
  </si>
  <si>
    <t>Matapozuelos</t>
  </si>
  <si>
    <t>47084</t>
  </si>
  <si>
    <t>Mayorga</t>
  </si>
  <si>
    <t>47085</t>
  </si>
  <si>
    <t>Medina del Campo</t>
  </si>
  <si>
    <t>47086</t>
  </si>
  <si>
    <t>Medina de Rioseco</t>
  </si>
  <si>
    <t>47087</t>
  </si>
  <si>
    <t>Megeces</t>
  </si>
  <si>
    <t>47090</t>
  </si>
  <si>
    <t>Mojados</t>
  </si>
  <si>
    <t>47093</t>
  </si>
  <si>
    <t>Montemayor de Pililla</t>
  </si>
  <si>
    <t>47097</t>
  </si>
  <si>
    <t>Mota del Marqués</t>
  </si>
  <si>
    <t>47101</t>
  </si>
  <si>
    <t>Nava del Rey</t>
  </si>
  <si>
    <t>47104</t>
  </si>
  <si>
    <t>Olmedo</t>
  </si>
  <si>
    <t>47111</t>
  </si>
  <si>
    <t>Pedraja de Portillo (La)</t>
  </si>
  <si>
    <t>47112</t>
  </si>
  <si>
    <t>Pedrajas de San Esteban</t>
  </si>
  <si>
    <t>47114</t>
  </si>
  <si>
    <t>Peñafiel</t>
  </si>
  <si>
    <t>47122</t>
  </si>
  <si>
    <t>Portillo</t>
  </si>
  <si>
    <t>47123</t>
  </si>
  <si>
    <t>Pozal de Gallinas</t>
  </si>
  <si>
    <t>47124</t>
  </si>
  <si>
    <t>Pozaldez</t>
  </si>
  <si>
    <t>47129</t>
  </si>
  <si>
    <t>Quintanilla de Onésimo</t>
  </si>
  <si>
    <t>47133</t>
  </si>
  <si>
    <t>Renedo de Esgueva</t>
  </si>
  <si>
    <t>47139</t>
  </si>
  <si>
    <t>Rueda</t>
  </si>
  <si>
    <t>47145</t>
  </si>
  <si>
    <t>San Miguel del Arroyo</t>
  </si>
  <si>
    <t>47155</t>
  </si>
  <si>
    <t>Santovenia de Pisuerga</t>
  </si>
  <si>
    <t>47158</t>
  </si>
  <si>
    <t>Seca (La)</t>
  </si>
  <si>
    <t>47159</t>
  </si>
  <si>
    <t>Serrada</t>
  </si>
  <si>
    <t>47161</t>
  </si>
  <si>
    <t>Simancas</t>
  </si>
  <si>
    <t>47165</t>
  </si>
  <si>
    <t>Tordesillas</t>
  </si>
  <si>
    <t>47171</t>
  </si>
  <si>
    <t>Torrelobatón</t>
  </si>
  <si>
    <t>47175</t>
  </si>
  <si>
    <t>Tudela de Duero</t>
  </si>
  <si>
    <t>47182</t>
  </si>
  <si>
    <t>Valdestillas</t>
  </si>
  <si>
    <t>47184</t>
  </si>
  <si>
    <t>Valoria la Buena</t>
  </si>
  <si>
    <t>47186</t>
  </si>
  <si>
    <t>47193</t>
  </si>
  <si>
    <t>Viana de Cega</t>
  </si>
  <si>
    <t>47194</t>
  </si>
  <si>
    <t>Viloria</t>
  </si>
  <si>
    <t>47197</t>
  </si>
  <si>
    <t>Villabrágima</t>
  </si>
  <si>
    <t>47214</t>
  </si>
  <si>
    <t>Villalón de Campos</t>
  </si>
  <si>
    <t>47217</t>
  </si>
  <si>
    <t>Villanubla</t>
  </si>
  <si>
    <t>47218</t>
  </si>
  <si>
    <t>Villanueva de Duero</t>
  </si>
  <si>
    <t>47231</t>
  </si>
  <si>
    <t>Zaratán</t>
  </si>
  <si>
    <t>49003</t>
  </si>
  <si>
    <t>Alcañices</t>
  </si>
  <si>
    <t>49007</t>
  </si>
  <si>
    <t>Almaraz de Duero</t>
  </si>
  <si>
    <t>49008</t>
  </si>
  <si>
    <t>Almeida de Sayago</t>
  </si>
  <si>
    <t>49021</t>
  </si>
  <si>
    <t>Benavente</t>
  </si>
  <si>
    <t>49023</t>
  </si>
  <si>
    <t>Bermillo de Sayago</t>
  </si>
  <si>
    <t>49024</t>
  </si>
  <si>
    <t>Bóveda de Toro (La)</t>
  </si>
  <si>
    <t>49029</t>
  </si>
  <si>
    <t>Burganes de Valverde</t>
  </si>
  <si>
    <t>49033</t>
  </si>
  <si>
    <t>Camarzana de Tera</t>
  </si>
  <si>
    <t>49036</t>
  </si>
  <si>
    <t>Carbajales de Alba</t>
  </si>
  <si>
    <t>49053</t>
  </si>
  <si>
    <t>Coreses</t>
  </si>
  <si>
    <t>49054</t>
  </si>
  <si>
    <t>Corrales</t>
  </si>
  <si>
    <t>49058</t>
  </si>
  <si>
    <t>Cubo de Tierra del Vino (El)</t>
  </si>
  <si>
    <t>49065</t>
  </si>
  <si>
    <t>Fermoselle</t>
  </si>
  <si>
    <t>49066</t>
  </si>
  <si>
    <t>Ferreras de Abajo</t>
  </si>
  <si>
    <t>49071</t>
  </si>
  <si>
    <t>Fonfría</t>
  </si>
  <si>
    <t>49080</t>
  </si>
  <si>
    <t>Fuentelapeña</t>
  </si>
  <si>
    <t>49081</t>
  </si>
  <si>
    <t>Fuentesaúco</t>
  </si>
  <si>
    <t>49085</t>
  </si>
  <si>
    <t>Galende</t>
  </si>
  <si>
    <t>49090</t>
  </si>
  <si>
    <t>Gema</t>
  </si>
  <si>
    <t>49093</t>
  </si>
  <si>
    <t>Guarrate</t>
  </si>
  <si>
    <t>49100</t>
  </si>
  <si>
    <t>Lubián</t>
  </si>
  <si>
    <t>49104</t>
  </si>
  <si>
    <t>Mahide</t>
  </si>
  <si>
    <t>49123</t>
  </si>
  <si>
    <t>Montamarta</t>
  </si>
  <si>
    <t>49125</t>
  </si>
  <si>
    <t>Moraleja del Vino</t>
  </si>
  <si>
    <t>49126</t>
  </si>
  <si>
    <t>Moraleja de Sayago</t>
  </si>
  <si>
    <t>49127</t>
  </si>
  <si>
    <t>Morales del Vino</t>
  </si>
  <si>
    <t>49128</t>
  </si>
  <si>
    <t>Morales de Rey</t>
  </si>
  <si>
    <t>49129</t>
  </si>
  <si>
    <t>Morales de Toro</t>
  </si>
  <si>
    <t>49135</t>
  </si>
  <si>
    <t>Muelas del Pan</t>
  </si>
  <si>
    <t>49136</t>
  </si>
  <si>
    <t>Muga de Sayago</t>
  </si>
  <si>
    <t>49143</t>
  </si>
  <si>
    <t>Palacios de Sanabria</t>
  </si>
  <si>
    <t>49152</t>
  </si>
  <si>
    <t>Pereruela</t>
  </si>
  <si>
    <t>49166</t>
  </si>
  <si>
    <t>Puebla de Sanabria</t>
  </si>
  <si>
    <t>49176</t>
  </si>
  <si>
    <t>Riofrío de Aliste</t>
  </si>
  <si>
    <t>49187</t>
  </si>
  <si>
    <t>San Cristóbal de Entreviñas</t>
  </si>
  <si>
    <t>49193</t>
  </si>
  <si>
    <t>San Pedro de Ceque</t>
  </si>
  <si>
    <t>49200</t>
  </si>
  <si>
    <t>Santa Cristina de la Polvorosa</t>
  </si>
  <si>
    <t>49205</t>
  </si>
  <si>
    <t>Santibáñez de Tera</t>
  </si>
  <si>
    <t>49206</t>
  </si>
  <si>
    <t>Santibáñez de Vidriales</t>
  </si>
  <si>
    <t>49214</t>
  </si>
  <si>
    <t>Tábara</t>
  </si>
  <si>
    <t>49219</t>
  </si>
  <si>
    <t>Toro</t>
  </si>
  <si>
    <t>49223</t>
  </si>
  <si>
    <t>Trabazos</t>
  </si>
  <si>
    <t>49242</t>
  </si>
  <si>
    <t>Villafáfila</t>
  </si>
  <si>
    <t>49250</t>
  </si>
  <si>
    <t>Villalpando</t>
  </si>
  <si>
    <t>49260</t>
  </si>
  <si>
    <t>Villanueva del Campo</t>
  </si>
  <si>
    <t>49261</t>
  </si>
  <si>
    <t>Villaralbo</t>
  </si>
  <si>
    <t>49268</t>
  </si>
  <si>
    <t>Villarrín de Campos</t>
  </si>
  <si>
    <t>49275</t>
  </si>
  <si>
    <t xml:space="preserve"> Hombres</t>
  </si>
  <si>
    <t xml:space="preserve"> Mujeres</t>
  </si>
  <si>
    <t xml:space="preserve">2.18 Número de centros, profesores, unidades y alumnos por municipio. Curso 2014-15. Enseñanzas de Régimen General. </t>
  </si>
  <si>
    <t>3.7  Enseñanzas Deportivas. Alumnado matriculado por edad y sexo. Curso 2014-15.</t>
  </si>
  <si>
    <t>3.7. Enseñanzas Deportivas. Alumnado matriculado por esda y sexo. Curso 2014-2015</t>
  </si>
  <si>
    <t>4.1  Centros. Curso 2014-15 Enseñanzas de Educación de Adultos.</t>
  </si>
  <si>
    <t>4.2  Alumnado matriculado por enseñanza. Curso 2014-15. Enseñanzas de Educación de Adultos. (1)</t>
  </si>
  <si>
    <t>Formación para obtención certificados de profesionalidad y programas para la orientación e inserción laboral</t>
  </si>
  <si>
    <t>Formación para el desarrollo y refuerzo de las competencias básicas</t>
  </si>
  <si>
    <t>Preparación Pruebas Libres de técnico (LOE)</t>
  </si>
  <si>
    <t>Enseñanzas Deportivas</t>
  </si>
  <si>
    <t>(*)  De los 225  alumnos de enseñanzas profesionales de danza recogidos en Valladolid 102 reciben sus enseñanzas en Burgos</t>
  </si>
  <si>
    <t>(*)  De los 268 alumnos de enseñanzas elementales de danza recogidos en Valladolid 127  reciben sus enseñanzas en Burgos</t>
  </si>
  <si>
    <t>3.6  Otras Enseñanzas Artísticas. Alumnado matriculado por edad y sexo. Curso 2014-15.</t>
  </si>
  <si>
    <t>(2) Se incluyen los alumnos matriculados en el segundo cuatrimestre del curso académico Curso 2014-15</t>
  </si>
  <si>
    <t>ALUMNOS (2)</t>
  </si>
  <si>
    <t>(1) Número de centros que imparten cada enseñanza.</t>
  </si>
  <si>
    <t>4.3  Alumnado matriculado por edad y sexo. Curso 2014-15. Enseñanzas de Educación de Adultos.(1)</t>
  </si>
  <si>
    <t>(1) Se incluyen los alumnos matriculados en el segundo cuatrimestre del curso académico Curso 2014-15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</si>
</sst>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-* #,##0\ _F_._F_-;\-* #,##0\ _F_._F_-;_-* &quot;-&quot;\ _F_._F_-;_-@_-"/>
    <numFmt numFmtId="165" formatCode="_-* #,##0.00\ _F_._F_-;\-* #,##0.00\ _F_._F_-;_-* &quot;-&quot;??\ _F_._F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#,##0_M"/>
    <numFmt numFmtId="169" formatCode="#,##0_J"/>
    <numFmt numFmtId="170" formatCode="@_M"/>
    <numFmt numFmtId="171" formatCode="#,##0_M_M"/>
    <numFmt numFmtId="172" formatCode="#,##0_I"/>
    <numFmt numFmtId="173" formatCode="General_)"/>
    <numFmt numFmtId="174" formatCode="_-* #,##0\ _€_-;\-* #,##0\ _€_-;_-* &quot;-&quot;??\ _€_-;_-@_-"/>
  </numFmts>
  <fonts count="6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8"/>
      <name val="MS Sans Serif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color indexed="8"/>
      <name val="MS Sans Serif"/>
    </font>
    <font>
      <b/>
      <sz val="12"/>
      <color indexed="12"/>
      <name val="Bookman"/>
      <family val="1"/>
    </font>
    <font>
      <b/>
      <i/>
      <u/>
      <sz val="10"/>
      <color indexed="10"/>
      <name val="Bookman"/>
      <family val="1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MS Sans Serif"/>
      <family val="2"/>
    </font>
    <font>
      <b/>
      <sz val="8"/>
      <color indexed="8"/>
      <name val="MS Sans Serif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8.5"/>
      <color indexed="8"/>
      <name val="MS Sans Serif"/>
      <family val="2"/>
    </font>
    <font>
      <sz val="12"/>
      <name val="Helv"/>
    </font>
    <font>
      <b/>
      <u/>
      <sz val="10"/>
      <color indexed="8"/>
      <name val="MS Sans Serif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6"/>
      <name val="Arial"/>
      <family val="2"/>
    </font>
    <font>
      <sz val="7"/>
      <color indexed="10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b/>
      <sz val="16"/>
      <name val="Arial"/>
      <family val="2"/>
    </font>
    <font>
      <sz val="7"/>
      <color indexed="12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b/>
      <sz val="7"/>
      <color indexed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i/>
      <sz val="8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7"/>
      <color indexed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0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10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C000"/>
        <bgColor indexed="64"/>
      </patternFill>
    </fill>
  </fills>
  <borders count="7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</borders>
  <cellStyleXfs count="85">
    <xf numFmtId="0" fontId="0" fillId="0" borderId="0"/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5" borderId="0" applyNumberFormat="0" applyBorder="0" applyAlignment="0" applyProtection="0"/>
    <xf numFmtId="0" fontId="43" fillId="8" borderId="0" applyNumberFormat="0" applyBorder="0" applyAlignment="0" applyProtection="0"/>
    <xf numFmtId="0" fontId="43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2" fillId="16" borderId="1"/>
    <xf numFmtId="0" fontId="45" fillId="4" borderId="0" applyNumberFormat="0" applyBorder="0" applyAlignment="0" applyProtection="0"/>
    <xf numFmtId="0" fontId="46" fillId="17" borderId="2" applyNumberFormat="0" applyAlignment="0" applyProtection="0"/>
    <xf numFmtId="0" fontId="47" fillId="18" borderId="3" applyNumberFormat="0" applyAlignment="0" applyProtection="0"/>
    <xf numFmtId="0" fontId="48" fillId="0" borderId="4" applyNumberFormat="0" applyFill="0" applyAlignment="0" applyProtection="0"/>
    <xf numFmtId="0" fontId="2" fillId="0" borderId="5"/>
    <xf numFmtId="0" fontId="3" fillId="19" borderId="6">
      <alignment horizontal="left" vertical="top" wrapText="1"/>
    </xf>
    <xf numFmtId="0" fontId="4" fillId="20" borderId="0">
      <alignment horizontal="center"/>
    </xf>
    <xf numFmtId="0" fontId="5" fillId="20" borderId="0">
      <alignment horizontal="center" vertical="center"/>
    </xf>
    <xf numFmtId="0" fontId="6" fillId="20" borderId="0">
      <alignment horizontal="center"/>
    </xf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21" borderId="5">
      <protection locked="0"/>
    </xf>
    <xf numFmtId="0" fontId="8" fillId="0" borderId="0">
      <alignment horizontal="centerContinuous"/>
    </xf>
    <xf numFmtId="0" fontId="8" fillId="0" borderId="0" applyAlignment="0">
      <alignment horizontal="centerContinuous"/>
    </xf>
    <xf numFmtId="0" fontId="9" fillId="0" borderId="0" applyAlignment="0">
      <alignment horizontal="centerContinuous"/>
    </xf>
    <xf numFmtId="0" fontId="49" fillId="0" borderId="0" applyNumberFormat="0" applyFill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25" borderId="0" applyNumberFormat="0" applyBorder="0" applyAlignment="0" applyProtection="0"/>
    <xf numFmtId="0" fontId="50" fillId="7" borderId="2" applyNumberFormat="0" applyAlignment="0" applyProtection="0"/>
    <xf numFmtId="0" fontId="10" fillId="20" borderId="5">
      <alignment horizontal="left"/>
    </xf>
    <xf numFmtId="0" fontId="11" fillId="20" borderId="0">
      <alignment horizontal="left"/>
    </xf>
    <xf numFmtId="0" fontId="12" fillId="26" borderId="0">
      <alignment horizontal="left" vertical="top"/>
    </xf>
    <xf numFmtId="0" fontId="13" fillId="27" borderId="0">
      <alignment horizontal="right" vertical="top" textRotation="90" wrapText="1"/>
    </xf>
    <xf numFmtId="0" fontId="14" fillId="0" borderId="0" applyNumberFormat="0" applyFill="0" applyBorder="0" applyAlignment="0" applyProtection="0">
      <alignment vertical="top"/>
      <protection locked="0"/>
    </xf>
    <xf numFmtId="0" fontId="51" fillId="3" borderId="0" applyNumberFormat="0" applyBorder="0" applyAlignment="0" applyProtection="0"/>
    <xf numFmtId="0" fontId="15" fillId="20" borderId="5">
      <alignment horizontal="centerContinuous" wrapText="1"/>
    </xf>
    <xf numFmtId="0" fontId="16" fillId="26" borderId="0">
      <alignment horizontal="center" wrapText="1"/>
    </xf>
    <xf numFmtId="0" fontId="2" fillId="20" borderId="7">
      <alignment wrapText="1"/>
    </xf>
    <xf numFmtId="0" fontId="2" fillId="20" borderId="8"/>
    <xf numFmtId="0" fontId="2" fillId="20" borderId="9"/>
    <xf numFmtId="0" fontId="2" fillId="20" borderId="10">
      <alignment horizontal="center" wrapText="1"/>
    </xf>
    <xf numFmtId="0" fontId="3" fillId="19" borderId="11">
      <alignment horizontal="left" vertical="top" wrapText="1"/>
    </xf>
    <xf numFmtId="43" fontId="1" fillId="0" borderId="0" applyFont="0" applyFill="0" applyBorder="0" applyAlignment="0" applyProtection="0"/>
    <xf numFmtId="0" fontId="52" fillId="28" borderId="0" applyNumberFormat="0" applyBorder="0" applyAlignment="0" applyProtection="0"/>
    <xf numFmtId="0" fontId="1" fillId="0" borderId="0" applyFill="0"/>
    <xf numFmtId="0" fontId="1" fillId="0" borderId="0"/>
    <xf numFmtId="173" fontId="17" fillId="0" borderId="0"/>
    <xf numFmtId="0" fontId="17" fillId="0" borderId="0"/>
    <xf numFmtId="0" fontId="1" fillId="29" borderId="12" applyNumberFormat="0" applyFont="0" applyAlignment="0" applyProtection="0"/>
    <xf numFmtId="0" fontId="2" fillId="20" borderId="5"/>
    <xf numFmtId="0" fontId="5" fillId="20" borderId="0">
      <alignment horizontal="right"/>
    </xf>
    <xf numFmtId="0" fontId="18" fillId="26" borderId="0">
      <alignment horizontal="center"/>
    </xf>
    <xf numFmtId="0" fontId="3" fillId="27" borderId="5">
      <alignment horizontal="left" vertical="top" wrapText="1"/>
    </xf>
    <xf numFmtId="0" fontId="3" fillId="27" borderId="13">
      <alignment horizontal="left" vertical="top" wrapText="1"/>
    </xf>
    <xf numFmtId="0" fontId="3" fillId="27" borderId="14">
      <alignment horizontal="left" vertical="top"/>
    </xf>
    <xf numFmtId="0" fontId="53" fillId="17" borderId="15" applyNumberFormat="0" applyAlignment="0" applyProtection="0"/>
    <xf numFmtId="0" fontId="12" fillId="30" borderId="0">
      <alignment horizontal="left"/>
    </xf>
    <xf numFmtId="0" fontId="16" fillId="30" borderId="0">
      <alignment horizontal="left" wrapText="1"/>
    </xf>
    <xf numFmtId="0" fontId="12" fillId="30" borderId="0">
      <alignment horizontal="left"/>
    </xf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9" fillId="20" borderId="0"/>
    <xf numFmtId="0" fontId="12" fillId="30" borderId="0">
      <alignment horizontal="left"/>
    </xf>
    <xf numFmtId="0" fontId="56" fillId="0" borderId="0" applyNumberFormat="0" applyFill="0" applyBorder="0" applyAlignment="0" applyProtection="0"/>
    <xf numFmtId="0" fontId="57" fillId="0" borderId="16" applyNumberFormat="0" applyFill="0" applyAlignment="0" applyProtection="0"/>
    <xf numFmtId="0" fontId="58" fillId="0" borderId="17" applyNumberFormat="0" applyFill="0" applyAlignment="0" applyProtection="0"/>
    <xf numFmtId="0" fontId="49" fillId="0" borderId="18" applyNumberFormat="0" applyFill="0" applyAlignment="0" applyProtection="0"/>
    <xf numFmtId="0" fontId="59" fillId="0" borderId="19" applyNumberFormat="0" applyFill="0" applyAlignment="0" applyProtection="0"/>
    <xf numFmtId="0" fontId="11" fillId="0" borderId="0"/>
  </cellStyleXfs>
  <cellXfs count="445">
    <xf numFmtId="0" fontId="0" fillId="0" borderId="0" xfId="0"/>
    <xf numFmtId="0" fontId="20" fillId="0" borderId="0" xfId="63" applyFont="1" applyBorder="1" applyAlignment="1" applyProtection="1">
      <alignment horizontal="left"/>
    </xf>
    <xf numFmtId="0" fontId="1" fillId="0" borderId="0" xfId="60"/>
    <xf numFmtId="0" fontId="22" fillId="31" borderId="0" xfId="61" applyFont="1" applyFill="1"/>
    <xf numFmtId="0" fontId="1" fillId="31" borderId="0" xfId="61" applyFill="1"/>
    <xf numFmtId="0" fontId="1" fillId="0" borderId="0" xfId="61"/>
    <xf numFmtId="0" fontId="23" fillId="0" borderId="9" xfId="61" applyFont="1" applyBorder="1" applyAlignment="1">
      <alignment horizontal="center" vertical="center"/>
    </xf>
    <xf numFmtId="0" fontId="23" fillId="0" borderId="0" xfId="61" applyFont="1" applyFill="1" applyBorder="1" applyAlignment="1">
      <alignment vertical="center"/>
    </xf>
    <xf numFmtId="0" fontId="20" fillId="0" borderId="0" xfId="61" applyFont="1" applyFill="1" applyBorder="1" applyAlignment="1">
      <alignment vertical="center"/>
    </xf>
    <xf numFmtId="0" fontId="20" fillId="0" borderId="9" xfId="61" applyFont="1" applyBorder="1" applyAlignment="1">
      <alignment horizontal="center" vertical="center" wrapText="1"/>
    </xf>
    <xf numFmtId="0" fontId="22" fillId="0" borderId="9" xfId="61" applyFont="1" applyBorder="1" applyAlignment="1">
      <alignment horizontal="center" vertical="center" wrapText="1"/>
    </xf>
    <xf numFmtId="0" fontId="24" fillId="0" borderId="0" xfId="0" applyFont="1"/>
    <xf numFmtId="0" fontId="23" fillId="0" borderId="0" xfId="63" applyFont="1" applyBorder="1" applyAlignment="1" applyProtection="1">
      <alignment horizontal="left"/>
    </xf>
    <xf numFmtId="0" fontId="23" fillId="0" borderId="0" xfId="63" applyFont="1" applyFill="1" applyBorder="1" applyAlignment="1" applyProtection="1">
      <alignment horizontal="left"/>
    </xf>
    <xf numFmtId="0" fontId="24" fillId="0" borderId="9" xfId="0" applyFont="1" applyBorder="1"/>
    <xf numFmtId="0" fontId="23" fillId="0" borderId="9" xfId="61" applyFont="1" applyFill="1" applyBorder="1" applyAlignment="1">
      <alignment vertical="center"/>
    </xf>
    <xf numFmtId="0" fontId="23" fillId="0" borderId="0" xfId="0" applyFont="1"/>
    <xf numFmtId="0" fontId="20" fillId="0" borderId="0" xfId="0" applyFont="1"/>
    <xf numFmtId="0" fontId="22" fillId="31" borderId="0" xfId="0" applyFont="1" applyFill="1" applyAlignment="1"/>
    <xf numFmtId="0" fontId="25" fillId="31" borderId="0" xfId="0" applyFont="1" applyFill="1" applyAlignment="1"/>
    <xf numFmtId="0" fontId="25" fillId="0" borderId="0" xfId="0" applyFont="1" applyBorder="1" applyAlignment="1"/>
    <xf numFmtId="168" fontId="25" fillId="0" borderId="0" xfId="0" applyNumberFormat="1" applyFont="1" applyBorder="1" applyAlignment="1"/>
    <xf numFmtId="0" fontId="25" fillId="0" borderId="0" xfId="0" applyFont="1" applyAlignment="1"/>
    <xf numFmtId="0" fontId="25" fillId="0" borderId="20" xfId="0" applyFont="1" applyBorder="1" applyAlignment="1"/>
    <xf numFmtId="0" fontId="20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6" fillId="0" borderId="0" xfId="0" applyFont="1" applyFill="1" applyBorder="1" applyAlignment="1"/>
    <xf numFmtId="0" fontId="23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4" fillId="0" borderId="0" xfId="0" applyFont="1" applyAlignment="1"/>
    <xf numFmtId="0" fontId="22" fillId="31" borderId="0" xfId="0" applyFont="1" applyFill="1"/>
    <xf numFmtId="0" fontId="0" fillId="31" borderId="0" xfId="0" applyFill="1"/>
    <xf numFmtId="0" fontId="27" fillId="0" borderId="0" xfId="0" applyFont="1" applyFill="1"/>
    <xf numFmtId="0" fontId="0" fillId="0" borderId="0" xfId="0" applyFill="1"/>
    <xf numFmtId="0" fontId="20" fillId="0" borderId="0" xfId="0" applyFont="1" applyFill="1" applyBorder="1"/>
    <xf numFmtId="0" fontId="20" fillId="31" borderId="0" xfId="0" applyFont="1" applyFill="1"/>
    <xf numFmtId="3" fontId="20" fillId="31" borderId="0" xfId="0" applyNumberFormat="1" applyFont="1" applyFill="1" applyBorder="1" applyAlignment="1">
      <alignment horizontal="right"/>
    </xf>
    <xf numFmtId="0" fontId="23" fillId="0" borderId="7" xfId="0" applyFont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0" fillId="0" borderId="22" xfId="0" applyFill="1" applyBorder="1"/>
    <xf numFmtId="0" fontId="20" fillId="0" borderId="22" xfId="0" applyFont="1" applyFill="1" applyBorder="1" applyAlignment="1">
      <alignment horizontal="right"/>
    </xf>
    <xf numFmtId="168" fontId="22" fillId="31" borderId="0" xfId="0" applyNumberFormat="1" applyFont="1" applyFill="1"/>
    <xf numFmtId="168" fontId="20" fillId="31" borderId="0" xfId="0" applyNumberFormat="1" applyFont="1" applyFill="1"/>
    <xf numFmtId="168" fontId="20" fillId="31" borderId="0" xfId="0" applyNumberFormat="1" applyFont="1" applyFill="1" applyBorder="1"/>
    <xf numFmtId="168" fontId="20" fillId="0" borderId="0" xfId="0" applyNumberFormat="1" applyFont="1"/>
    <xf numFmtId="168" fontId="20" fillId="0" borderId="0" xfId="0" applyNumberFormat="1" applyFont="1" applyBorder="1"/>
    <xf numFmtId="168" fontId="20" fillId="0" borderId="20" xfId="0" applyNumberFormat="1" applyFont="1" applyBorder="1"/>
    <xf numFmtId="168" fontId="20" fillId="0" borderId="9" xfId="0" applyNumberFormat="1" applyFont="1" applyBorder="1"/>
    <xf numFmtId="168" fontId="23" fillId="0" borderId="9" xfId="0" applyNumberFormat="1" applyFont="1" applyBorder="1" applyAlignment="1">
      <alignment horizontal="center" vertical="center" wrapText="1"/>
    </xf>
    <xf numFmtId="0" fontId="0" fillId="0" borderId="0" xfId="0" applyBorder="1"/>
    <xf numFmtId="0" fontId="20" fillId="0" borderId="0" xfId="0" applyFont="1" applyAlignment="1">
      <alignment horizontal="right"/>
    </xf>
    <xf numFmtId="0" fontId="0" fillId="0" borderId="20" xfId="0" applyBorder="1"/>
    <xf numFmtId="171" fontId="23" fillId="0" borderId="0" xfId="0" applyNumberFormat="1" applyFont="1" applyAlignment="1"/>
    <xf numFmtId="172" fontId="23" fillId="0" borderId="0" xfId="0" applyNumberFormat="1" applyFont="1" applyAlignment="1"/>
    <xf numFmtId="168" fontId="20" fillId="0" borderId="0" xfId="0" applyNumberFormat="1" applyFont="1" applyAlignment="1"/>
    <xf numFmtId="173" fontId="20" fillId="0" borderId="0" xfId="62" applyFont="1" applyAlignment="1" applyProtection="1">
      <alignment horizontal="left"/>
    </xf>
    <xf numFmtId="0" fontId="0" fillId="0" borderId="0" xfId="0" applyAlignment="1"/>
    <xf numFmtId="168" fontId="22" fillId="31" borderId="0" xfId="0" applyNumberFormat="1" applyFont="1" applyFill="1" applyAlignment="1"/>
    <xf numFmtId="168" fontId="20" fillId="0" borderId="20" xfId="0" applyNumberFormat="1" applyFont="1" applyBorder="1" applyAlignment="1"/>
    <xf numFmtId="168" fontId="20" fillId="0" borderId="9" xfId="0" applyNumberFormat="1" applyFont="1" applyBorder="1" applyAlignment="1"/>
    <xf numFmtId="0" fontId="20" fillId="0" borderId="0" xfId="63" applyFont="1" applyFill="1" applyBorder="1" applyAlignment="1" applyProtection="1">
      <alignment horizontal="left"/>
    </xf>
    <xf numFmtId="0" fontId="25" fillId="31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/>
    <xf numFmtId="0" fontId="28" fillId="0" borderId="0" xfId="0" applyFont="1"/>
    <xf numFmtId="0" fontId="22" fillId="0" borderId="0" xfId="61" applyFont="1" applyBorder="1" applyAlignment="1">
      <alignment horizontal="center" vertical="center" wrapText="1"/>
    </xf>
    <xf numFmtId="0" fontId="23" fillId="0" borderId="0" xfId="61" applyFont="1" applyBorder="1" applyAlignment="1">
      <alignment horizontal="center" vertical="center" wrapText="1"/>
    </xf>
    <xf numFmtId="0" fontId="23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horizontal="right"/>
    </xf>
    <xf numFmtId="3" fontId="23" fillId="0" borderId="0" xfId="0" applyNumberFormat="1" applyFont="1" applyAlignment="1">
      <alignment horizontal="right"/>
    </xf>
    <xf numFmtId="3" fontId="23" fillId="0" borderId="0" xfId="0" applyNumberFormat="1" applyFont="1" applyFill="1" applyBorder="1" applyAlignment="1" applyProtection="1">
      <alignment horizontal="right"/>
    </xf>
    <xf numFmtId="3" fontId="20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 applyProtection="1">
      <alignment horizontal="right"/>
    </xf>
    <xf numFmtId="0" fontId="23" fillId="0" borderId="9" xfId="61" applyFont="1" applyBorder="1" applyAlignment="1">
      <alignment horizontal="center" vertical="center" wrapText="1"/>
    </xf>
    <xf numFmtId="0" fontId="20" fillId="0" borderId="9" xfId="0" applyFont="1" applyBorder="1" applyAlignment="1">
      <alignment vertical="center" wrapText="1"/>
    </xf>
    <xf numFmtId="168" fontId="20" fillId="0" borderId="0" xfId="0" applyNumberFormat="1" applyFont="1" applyFill="1"/>
    <xf numFmtId="168" fontId="20" fillId="0" borderId="0" xfId="0" applyNumberFormat="1" applyFont="1" applyFill="1" applyBorder="1"/>
    <xf numFmtId="0" fontId="25" fillId="0" borderId="0" xfId="0" applyFont="1" applyFill="1" applyAlignment="1"/>
    <xf numFmtId="168" fontId="23" fillId="0" borderId="9" xfId="0" applyNumberFormat="1" applyFont="1" applyBorder="1" applyAlignment="1">
      <alignment vertical="center" wrapText="1"/>
    </xf>
    <xf numFmtId="0" fontId="24" fillId="31" borderId="0" xfId="0" applyFont="1" applyFill="1" applyBorder="1"/>
    <xf numFmtId="0" fontId="24" fillId="0" borderId="0" xfId="0" applyFont="1" applyBorder="1"/>
    <xf numFmtId="0" fontId="23" fillId="0" borderId="0" xfId="0" applyFont="1" applyBorder="1"/>
    <xf numFmtId="3" fontId="23" fillId="0" borderId="0" xfId="63" applyNumberFormat="1" applyFont="1" applyBorder="1" applyAlignment="1" applyProtection="1">
      <alignment horizontal="center"/>
    </xf>
    <xf numFmtId="0" fontId="1" fillId="0" borderId="0" xfId="60" applyAlignment="1">
      <alignment horizontal="center"/>
    </xf>
    <xf numFmtId="0" fontId="1" fillId="31" borderId="0" xfId="61" applyFill="1" applyAlignment="1">
      <alignment horizontal="center"/>
    </xf>
    <xf numFmtId="0" fontId="1" fillId="0" borderId="0" xfId="61" applyAlignment="1">
      <alignment horizontal="center"/>
    </xf>
    <xf numFmtId="3" fontId="23" fillId="0" borderId="0" xfId="61" applyNumberFormat="1" applyFont="1" applyFill="1" applyBorder="1" applyAlignment="1">
      <alignment horizontal="center" vertical="center"/>
    </xf>
    <xf numFmtId="0" fontId="22" fillId="31" borderId="0" xfId="61" applyFont="1" applyFill="1" applyAlignment="1">
      <alignment horizontal="center"/>
    </xf>
    <xf numFmtId="3" fontId="23" fillId="0" borderId="0" xfId="63" applyNumberFormat="1" applyFont="1" applyFill="1" applyBorder="1" applyAlignment="1" applyProtection="1">
      <alignment horizontal="center"/>
    </xf>
    <xf numFmtId="0" fontId="24" fillId="0" borderId="0" xfId="60" applyFont="1" applyAlignment="1">
      <alignment horizontal="center"/>
    </xf>
    <xf numFmtId="0" fontId="24" fillId="31" borderId="0" xfId="61" applyFont="1" applyFill="1" applyAlignment="1">
      <alignment horizontal="center"/>
    </xf>
    <xf numFmtId="0" fontId="24" fillId="0" borderId="0" xfId="61" applyFont="1" applyAlignment="1">
      <alignment horizontal="center"/>
    </xf>
    <xf numFmtId="0" fontId="24" fillId="0" borderId="0" xfId="60" applyFont="1"/>
    <xf numFmtId="0" fontId="24" fillId="31" borderId="0" xfId="61" applyFont="1" applyFill="1"/>
    <xf numFmtId="0" fontId="24" fillId="0" borderId="0" xfId="61" applyFont="1"/>
    <xf numFmtId="3" fontId="23" fillId="0" borderId="9" xfId="63" applyNumberFormat="1" applyFont="1" applyBorder="1" applyAlignment="1" applyProtection="1">
      <alignment horizontal="center"/>
    </xf>
    <xf numFmtId="168" fontId="23" fillId="0" borderId="0" xfId="61" applyNumberFormat="1" applyFont="1" applyFill="1" applyBorder="1" applyAlignment="1">
      <alignment horizontal="center" vertical="center"/>
    </xf>
    <xf numFmtId="168" fontId="23" fillId="0" borderId="9" xfId="61" applyNumberFormat="1" applyFont="1" applyFill="1" applyBorder="1" applyAlignment="1">
      <alignment horizontal="center" vertical="center"/>
    </xf>
    <xf numFmtId="0" fontId="23" fillId="0" borderId="0" xfId="63" applyFont="1" applyBorder="1" applyAlignment="1" applyProtection="1">
      <alignment horizontal="center"/>
    </xf>
    <xf numFmtId="0" fontId="23" fillId="0" borderId="9" xfId="63" applyFont="1" applyBorder="1" applyAlignment="1" applyProtection="1">
      <alignment horizontal="center"/>
    </xf>
    <xf numFmtId="3" fontId="23" fillId="0" borderId="0" xfId="61" applyNumberFormat="1" applyFont="1" applyFill="1" applyBorder="1" applyAlignment="1">
      <alignment vertical="center"/>
    </xf>
    <xf numFmtId="3" fontId="24" fillId="0" borderId="0" xfId="0" applyNumberFormat="1" applyFont="1"/>
    <xf numFmtId="3" fontId="23" fillId="0" borderId="0" xfId="63" applyNumberFormat="1" applyFont="1" applyBorder="1" applyAlignment="1" applyProtection="1">
      <alignment horizontal="left"/>
    </xf>
    <xf numFmtId="3" fontId="24" fillId="0" borderId="9" xfId="0" applyNumberFormat="1" applyFont="1" applyBorder="1"/>
    <xf numFmtId="3" fontId="23" fillId="0" borderId="9" xfId="61" applyNumberFormat="1" applyFont="1" applyFill="1" applyBorder="1" applyAlignment="1">
      <alignment vertical="center"/>
    </xf>
    <xf numFmtId="3" fontId="23" fillId="0" borderId="9" xfId="61" applyNumberFormat="1" applyFont="1" applyFill="1" applyBorder="1" applyAlignment="1">
      <alignment horizontal="center" vertical="center"/>
    </xf>
    <xf numFmtId="3" fontId="24" fillId="0" borderId="0" xfId="0" applyNumberFormat="1" applyFont="1" applyBorder="1"/>
    <xf numFmtId="0" fontId="23" fillId="0" borderId="9" xfId="0" applyFont="1" applyBorder="1"/>
    <xf numFmtId="0" fontId="23" fillId="0" borderId="9" xfId="63" applyFont="1" applyBorder="1" applyAlignment="1" applyProtection="1">
      <alignment horizontal="left"/>
    </xf>
    <xf numFmtId="0" fontId="1" fillId="0" borderId="0" xfId="60" applyFill="1"/>
    <xf numFmtId="0" fontId="1" fillId="0" borderId="0" xfId="61" applyFill="1"/>
    <xf numFmtId="0" fontId="23" fillId="0" borderId="9" xfId="61" applyFont="1" applyFill="1" applyBorder="1" applyAlignment="1">
      <alignment horizontal="center" vertical="center"/>
    </xf>
    <xf numFmtId="0" fontId="23" fillId="0" borderId="0" xfId="63" applyFont="1" applyFill="1" applyBorder="1" applyAlignment="1" applyProtection="1">
      <alignment horizontal="center"/>
    </xf>
    <xf numFmtId="0" fontId="23" fillId="0" borderId="9" xfId="63" applyFont="1" applyFill="1" applyBorder="1" applyAlignment="1" applyProtection="1">
      <alignment horizontal="center"/>
    </xf>
    <xf numFmtId="3" fontId="23" fillId="0" borderId="0" xfId="0" applyNumberFormat="1" applyFont="1" applyAlignment="1">
      <alignment horizontal="center"/>
    </xf>
    <xf numFmtId="0" fontId="23" fillId="0" borderId="7" xfId="0" applyFont="1" applyFill="1" applyBorder="1"/>
    <xf numFmtId="0" fontId="24" fillId="31" borderId="0" xfId="0" applyFont="1" applyFill="1"/>
    <xf numFmtId="0" fontId="24" fillId="0" borderId="22" xfId="0" applyFont="1" applyFill="1" applyBorder="1"/>
    <xf numFmtId="0" fontId="24" fillId="0" borderId="0" xfId="0" applyFont="1" applyFill="1"/>
    <xf numFmtId="3" fontId="23" fillId="0" borderId="0" xfId="61" applyNumberFormat="1" applyFont="1" applyBorder="1" applyAlignment="1">
      <alignment horizontal="center" vertical="center"/>
    </xf>
    <xf numFmtId="168" fontId="23" fillId="0" borderId="0" xfId="0" applyNumberFormat="1" applyFont="1" applyBorder="1" applyAlignment="1">
      <alignment horizontal="center"/>
    </xf>
    <xf numFmtId="168" fontId="23" fillId="0" borderId="7" xfId="0" applyNumberFormat="1" applyFont="1" applyBorder="1" applyAlignment="1">
      <alignment horizontal="center"/>
    </xf>
    <xf numFmtId="0" fontId="23" fillId="32" borderId="7" xfId="61" applyFont="1" applyFill="1" applyBorder="1" applyAlignment="1">
      <alignment horizontal="center" vertical="center"/>
    </xf>
    <xf numFmtId="0" fontId="0" fillId="32" borderId="7" xfId="0" applyFill="1" applyBorder="1"/>
    <xf numFmtId="0" fontId="24" fillId="32" borderId="7" xfId="0" applyFont="1" applyFill="1" applyBorder="1"/>
    <xf numFmtId="0" fontId="23" fillId="32" borderId="0" xfId="61" applyFont="1" applyFill="1" applyBorder="1" applyAlignment="1">
      <alignment horizontal="center" vertical="center"/>
    </xf>
    <xf numFmtId="0" fontId="0" fillId="32" borderId="0" xfId="0" applyFill="1"/>
    <xf numFmtId="0" fontId="24" fillId="32" borderId="0" xfId="0" applyFont="1" applyFill="1"/>
    <xf numFmtId="3" fontId="23" fillId="0" borderId="0" xfId="0" applyNumberFormat="1" applyFont="1" applyFill="1" applyBorder="1" applyAlignment="1">
      <alignment horizontal="center"/>
    </xf>
    <xf numFmtId="3" fontId="23" fillId="0" borderId="7" xfId="0" applyNumberFormat="1" applyFont="1" applyFill="1" applyBorder="1" applyAlignment="1">
      <alignment horizontal="center"/>
    </xf>
    <xf numFmtId="0" fontId="22" fillId="0" borderId="0" xfId="61" applyFont="1" applyFill="1"/>
    <xf numFmtId="0" fontId="24" fillId="0" borderId="0" xfId="61" applyFont="1" applyFill="1"/>
    <xf numFmtId="0" fontId="29" fillId="0" borderId="0" xfId="0" applyFont="1"/>
    <xf numFmtId="49" fontId="20" fillId="0" borderId="0" xfId="0" applyNumberFormat="1" applyFont="1"/>
    <xf numFmtId="49" fontId="23" fillId="0" borderId="0" xfId="0" applyNumberFormat="1" applyFont="1" applyFill="1" applyBorder="1" applyAlignment="1" applyProtection="1">
      <alignment horizontal="left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/>
    </xf>
    <xf numFmtId="0" fontId="31" fillId="33" borderId="0" xfId="0" applyFont="1" applyFill="1" applyAlignment="1">
      <alignment horizontal="left" wrapText="1"/>
    </xf>
    <xf numFmtId="0" fontId="14" fillId="0" borderId="0" xfId="49" applyFill="1" applyAlignment="1" applyProtection="1">
      <alignment horizontal="left"/>
    </xf>
    <xf numFmtId="168" fontId="22" fillId="0" borderId="0" xfId="0" applyNumberFormat="1" applyFont="1" applyFill="1" applyAlignment="1">
      <alignment horizontal="left"/>
    </xf>
    <xf numFmtId="0" fontId="31" fillId="33" borderId="0" xfId="0" applyFont="1" applyFill="1" applyAlignment="1">
      <alignment horizontal="left"/>
    </xf>
    <xf numFmtId="0" fontId="14" fillId="0" borderId="0" xfId="49" applyFont="1" applyFill="1" applyAlignment="1" applyProtection="1">
      <alignment horizontal="left"/>
    </xf>
    <xf numFmtId="0" fontId="30" fillId="34" borderId="23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168" fontId="28" fillId="0" borderId="0" xfId="0" applyNumberFormat="1" applyFont="1" applyFill="1" applyAlignment="1">
      <alignment horizontal="left"/>
    </xf>
    <xf numFmtId="168" fontId="32" fillId="0" borderId="0" xfId="49" applyNumberFormat="1" applyFont="1" applyFill="1" applyAlignment="1" applyProtection="1">
      <alignment horizontal="left"/>
    </xf>
    <xf numFmtId="0" fontId="32" fillId="0" borderId="0" xfId="49" applyFont="1" applyFill="1" applyAlignment="1" applyProtection="1">
      <alignment horizontal="left"/>
    </xf>
    <xf numFmtId="168" fontId="23" fillId="31" borderId="0" xfId="0" applyNumberFormat="1" applyFont="1" applyFill="1"/>
    <xf numFmtId="0" fontId="15" fillId="0" borderId="0" xfId="0" applyFont="1"/>
    <xf numFmtId="0" fontId="28" fillId="0" borderId="0" xfId="61" applyFont="1" applyBorder="1" applyAlignment="1">
      <alignment horizontal="center" vertical="center" wrapText="1"/>
    </xf>
    <xf numFmtId="0" fontId="0" fillId="0" borderId="24" xfId="0" applyFill="1" applyBorder="1" applyAlignment="1">
      <alignment horizontal="left"/>
    </xf>
    <xf numFmtId="0" fontId="0" fillId="0" borderId="25" xfId="0" applyFill="1" applyBorder="1"/>
    <xf numFmtId="0" fontId="33" fillId="0" borderId="1" xfId="0" applyFont="1" applyFill="1" applyBorder="1" applyAlignment="1">
      <alignment horizontal="left"/>
    </xf>
    <xf numFmtId="3" fontId="36" fillId="0" borderId="0" xfId="0" applyNumberFormat="1" applyFont="1" applyFill="1" applyBorder="1" applyAlignment="1" applyProtection="1">
      <alignment horizontal="right"/>
    </xf>
    <xf numFmtId="3" fontId="37" fillId="0" borderId="0" xfId="0" applyNumberFormat="1" applyFont="1" applyFill="1" applyBorder="1" applyAlignment="1" applyProtection="1">
      <alignment horizontal="right"/>
    </xf>
    <xf numFmtId="0" fontId="35" fillId="0" borderId="0" xfId="0" applyNumberFormat="1" applyFont="1" applyFill="1" applyBorder="1" applyAlignment="1" applyProtection="1"/>
    <xf numFmtId="0" fontId="14" fillId="0" borderId="0" xfId="49" applyFont="1" applyFill="1" applyAlignment="1" applyProtection="1"/>
    <xf numFmtId="0" fontId="20" fillId="0" borderId="26" xfId="63" applyFont="1" applyBorder="1" applyAlignment="1" applyProtection="1">
      <alignment horizontal="left"/>
    </xf>
    <xf numFmtId="0" fontId="20" fillId="0" borderId="26" xfId="63" applyFont="1" applyFill="1" applyBorder="1" applyAlignment="1" applyProtection="1">
      <alignment horizontal="left"/>
    </xf>
    <xf numFmtId="0" fontId="23" fillId="0" borderId="26" xfId="0" applyFont="1" applyBorder="1"/>
    <xf numFmtId="0" fontId="23" fillId="0" borderId="26" xfId="63" applyFont="1" applyBorder="1" applyAlignment="1" applyProtection="1">
      <alignment horizontal="left"/>
    </xf>
    <xf numFmtId="168" fontId="14" fillId="0" borderId="0" xfId="49" applyNumberFormat="1" applyFont="1" applyFill="1" applyAlignment="1" applyProtection="1"/>
    <xf numFmtId="3" fontId="20" fillId="0" borderId="0" xfId="0" applyNumberFormat="1" applyFont="1" applyFill="1" applyBorder="1" applyAlignment="1" applyProtection="1"/>
    <xf numFmtId="0" fontId="20" fillId="0" borderId="26" xfId="0" applyFont="1" applyBorder="1"/>
    <xf numFmtId="0" fontId="0" fillId="0" borderId="26" xfId="0" applyBorder="1"/>
    <xf numFmtId="0" fontId="22" fillId="31" borderId="26" xfId="61" applyFont="1" applyFill="1" applyBorder="1"/>
    <xf numFmtId="0" fontId="1" fillId="31" borderId="26" xfId="61" applyFill="1" applyBorder="1"/>
    <xf numFmtId="0" fontId="20" fillId="0" borderId="26" xfId="61" applyFont="1" applyBorder="1" applyAlignment="1">
      <alignment horizontal="center" vertical="center" wrapText="1"/>
    </xf>
    <xf numFmtId="0" fontId="23" fillId="0" borderId="26" xfId="61" applyFont="1" applyBorder="1" applyAlignment="1">
      <alignment horizontal="center" vertical="center"/>
    </xf>
    <xf numFmtId="0" fontId="22" fillId="31" borderId="30" xfId="61" applyFont="1" applyFill="1" applyBorder="1"/>
    <xf numFmtId="0" fontId="1" fillId="31" borderId="31" xfId="61" applyFill="1" applyBorder="1"/>
    <xf numFmtId="0" fontId="20" fillId="0" borderId="26" xfId="61" applyFont="1" applyFill="1" applyBorder="1" applyAlignment="1">
      <alignment vertical="center"/>
    </xf>
    <xf numFmtId="0" fontId="23" fillId="0" borderId="26" xfId="61" applyFont="1" applyFill="1" applyBorder="1" applyAlignment="1">
      <alignment vertical="center"/>
    </xf>
    <xf numFmtId="3" fontId="23" fillId="0" borderId="26" xfId="61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  <xf numFmtId="0" fontId="21" fillId="0" borderId="0" xfId="0" applyFont="1" applyAlignment="1"/>
    <xf numFmtId="0" fontId="21" fillId="0" borderId="20" xfId="0" applyFont="1" applyBorder="1" applyAlignment="1">
      <alignment horizontal="left"/>
    </xf>
    <xf numFmtId="0" fontId="21" fillId="0" borderId="20" xfId="0" applyFont="1" applyBorder="1" applyAlignment="1"/>
    <xf numFmtId="0" fontId="40" fillId="0" borderId="0" xfId="0" applyFont="1" applyBorder="1" applyAlignment="1">
      <alignment horizontal="left"/>
    </xf>
    <xf numFmtId="0" fontId="40" fillId="0" borderId="0" xfId="0" applyFont="1" applyBorder="1" applyAlignment="1"/>
    <xf numFmtId="168" fontId="40" fillId="0" borderId="0" xfId="0" applyNumberFormat="1" applyFont="1" applyBorder="1" applyAlignment="1"/>
    <xf numFmtId="0" fontId="40" fillId="0" borderId="0" xfId="0" applyFont="1" applyAlignment="1"/>
    <xf numFmtId="0" fontId="40" fillId="0" borderId="0" xfId="0" applyFont="1" applyBorder="1" applyAlignment="1">
      <alignment horizontal="center"/>
    </xf>
    <xf numFmtId="0" fontId="40" fillId="0" borderId="0" xfId="0" applyFont="1" applyFill="1" applyBorder="1" applyAlignment="1"/>
    <xf numFmtId="0" fontId="40" fillId="0" borderId="0" xfId="0" applyFont="1"/>
    <xf numFmtId="0" fontId="39" fillId="0" borderId="0" xfId="0" applyFont="1"/>
    <xf numFmtId="0" fontId="40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0" fontId="41" fillId="31" borderId="0" xfId="0" applyFont="1" applyFill="1" applyAlignment="1"/>
    <xf numFmtId="0" fontId="29" fillId="0" borderId="0" xfId="0" applyNumberFormat="1" applyFont="1" applyFill="1" applyBorder="1" applyAlignment="1" applyProtection="1"/>
    <xf numFmtId="0" fontId="23" fillId="0" borderId="30" xfId="0" applyFont="1" applyBorder="1" applyAlignment="1">
      <alignment horizontal="center"/>
    </xf>
    <xf numFmtId="49" fontId="23" fillId="0" borderId="26" xfId="0" applyNumberFormat="1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3" fontId="29" fillId="0" borderId="0" xfId="0" applyNumberFormat="1" applyFont="1"/>
    <xf numFmtId="49" fontId="29" fillId="0" borderId="0" xfId="0" applyNumberFormat="1" applyFont="1"/>
    <xf numFmtId="169" fontId="40" fillId="0" borderId="0" xfId="0" applyNumberFormat="1" applyFont="1"/>
    <xf numFmtId="3" fontId="23" fillId="0" borderId="9" xfId="63" applyNumberFormat="1" applyFont="1" applyFill="1" applyBorder="1" applyAlignment="1" applyProtection="1">
      <alignment horizontal="center"/>
    </xf>
    <xf numFmtId="3" fontId="0" fillId="0" borderId="0" xfId="0" applyNumberFormat="1" applyAlignment="1">
      <alignment horizontal="center"/>
    </xf>
    <xf numFmtId="3" fontId="29" fillId="0" borderId="0" xfId="0" applyNumberFormat="1" applyFont="1" applyFill="1" applyBorder="1" applyAlignment="1" applyProtection="1"/>
    <xf numFmtId="3" fontId="0" fillId="0" borderId="0" xfId="0" applyNumberFormat="1"/>
    <xf numFmtId="3" fontId="23" fillId="0" borderId="0" xfId="0" applyNumberFormat="1" applyFont="1"/>
    <xf numFmtId="0" fontId="23" fillId="0" borderId="0" xfId="61" applyFont="1" applyBorder="1" applyAlignment="1">
      <alignment horizontal="center" vertical="center"/>
    </xf>
    <xf numFmtId="0" fontId="42" fillId="0" borderId="0" xfId="0" applyFont="1"/>
    <xf numFmtId="3" fontId="42" fillId="0" borderId="0" xfId="0" applyNumberFormat="1" applyFont="1"/>
    <xf numFmtId="0" fontId="29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0" fillId="0" borderId="0" xfId="0" applyFont="1" applyFill="1"/>
    <xf numFmtId="3" fontId="20" fillId="0" borderId="0" xfId="0" applyNumberFormat="1" applyFont="1" applyFill="1"/>
    <xf numFmtId="0" fontId="23" fillId="0" borderId="0" xfId="61" applyFont="1" applyBorder="1" applyAlignment="1">
      <alignment horizontal="left" vertical="center" wrapText="1"/>
    </xf>
    <xf numFmtId="0" fontId="29" fillId="0" borderId="20" xfId="0" applyFont="1" applyBorder="1"/>
    <xf numFmtId="174" fontId="23" fillId="0" borderId="20" xfId="58" applyNumberFormat="1" applyFont="1" applyBorder="1"/>
    <xf numFmtId="174" fontId="42" fillId="0" borderId="20" xfId="58" applyNumberFormat="1" applyFont="1" applyBorder="1"/>
    <xf numFmtId="0" fontId="29" fillId="0" borderId="0" xfId="0" applyFont="1" applyBorder="1"/>
    <xf numFmtId="174" fontId="23" fillId="0" borderId="0" xfId="58" applyNumberFormat="1" applyFont="1" applyBorder="1"/>
    <xf numFmtId="174" fontId="42" fillId="0" borderId="0" xfId="58" applyNumberFormat="1" applyFont="1" applyBorder="1"/>
    <xf numFmtId="174" fontId="23" fillId="0" borderId="22" xfId="58" applyNumberFormat="1" applyFont="1" applyBorder="1"/>
    <xf numFmtId="174" fontId="42" fillId="0" borderId="22" xfId="58" applyNumberFormat="1" applyFont="1" applyBorder="1"/>
    <xf numFmtId="174" fontId="23" fillId="0" borderId="0" xfId="58" applyNumberFormat="1" applyFont="1" applyFill="1" applyBorder="1"/>
    <xf numFmtId="174" fontId="42" fillId="0" borderId="0" xfId="58" applyNumberFormat="1" applyFont="1" applyFill="1" applyBorder="1"/>
    <xf numFmtId="3" fontId="42" fillId="0" borderId="0" xfId="61" applyNumberFormat="1" applyFont="1" applyFill="1" applyBorder="1" applyAlignment="1">
      <alignment horizontal="center" vertical="center"/>
    </xf>
    <xf numFmtId="0" fontId="42" fillId="0" borderId="0" xfId="63" applyFont="1" applyBorder="1" applyAlignment="1" applyProtection="1">
      <alignment horizontal="center"/>
    </xf>
    <xf numFmtId="0" fontId="42" fillId="0" borderId="9" xfId="63" applyFont="1" applyBorder="1" applyAlignment="1" applyProtection="1">
      <alignment horizontal="center"/>
    </xf>
    <xf numFmtId="0" fontId="29" fillId="0" borderId="22" xfId="0" applyFont="1" applyBorder="1"/>
    <xf numFmtId="3" fontId="23" fillId="0" borderId="0" xfId="0" applyNumberFormat="1" applyFont="1" applyFill="1" applyAlignment="1">
      <alignment horizontal="center"/>
    </xf>
    <xf numFmtId="0" fontId="34" fillId="0" borderId="0" xfId="0" applyFont="1" applyFill="1"/>
    <xf numFmtId="0" fontId="20" fillId="0" borderId="0" xfId="0" applyFont="1" applyBorder="1"/>
    <xf numFmtId="3" fontId="29" fillId="0" borderId="0" xfId="0" applyNumberFormat="1" applyFont="1" applyFill="1" applyBorder="1"/>
    <xf numFmtId="3" fontId="20" fillId="0" borderId="0" xfId="0" applyNumberFormat="1" applyFont="1"/>
    <xf numFmtId="3" fontId="0" fillId="0" borderId="0" xfId="0" applyNumberFormat="1" applyFill="1"/>
    <xf numFmtId="174" fontId="23" fillId="0" borderId="0" xfId="58" applyNumberFormat="1" applyFont="1"/>
    <xf numFmtId="174" fontId="24" fillId="0" borderId="0" xfId="0" applyNumberFormat="1" applyFont="1"/>
    <xf numFmtId="3" fontId="22" fillId="0" borderId="0" xfId="0" applyNumberFormat="1" applyFont="1"/>
    <xf numFmtId="174" fontId="20" fillId="0" borderId="0" xfId="58" applyNumberFormat="1" applyFont="1"/>
    <xf numFmtId="3" fontId="28" fillId="0" borderId="0" xfId="0" applyNumberFormat="1" applyFont="1"/>
    <xf numFmtId="168" fontId="23" fillId="0" borderId="9" xfId="0" applyNumberFormat="1" applyFont="1" applyBorder="1" applyAlignment="1">
      <alignment horizontal="center" vertical="center" wrapText="1"/>
    </xf>
    <xf numFmtId="174" fontId="22" fillId="0" borderId="0" xfId="0" applyNumberFormat="1" applyFont="1"/>
    <xf numFmtId="0" fontId="0" fillId="0" borderId="0" xfId="0" applyAlignment="1">
      <alignment wrapText="1"/>
    </xf>
    <xf numFmtId="3" fontId="24" fillId="0" borderId="0" xfId="0" applyNumberFormat="1" applyFont="1" applyAlignment="1">
      <alignment horizontal="center"/>
    </xf>
    <xf numFmtId="0" fontId="14" fillId="0" borderId="0" xfId="49" applyAlignment="1" applyProtection="1"/>
    <xf numFmtId="174" fontId="29" fillId="0" borderId="20" xfId="58" applyNumberFormat="1" applyFont="1" applyBorder="1"/>
    <xf numFmtId="174" fontId="29" fillId="0" borderId="0" xfId="58" applyNumberFormat="1" applyFont="1"/>
    <xf numFmtId="174" fontId="29" fillId="0" borderId="0" xfId="58" applyNumberFormat="1" applyFont="1" applyBorder="1"/>
    <xf numFmtId="174" fontId="29" fillId="0" borderId="22" xfId="58" applyNumberFormat="1" applyFont="1" applyBorder="1"/>
    <xf numFmtId="168" fontId="14" fillId="0" borderId="0" xfId="49" applyNumberFormat="1" applyFill="1" applyAlignment="1" applyProtection="1"/>
    <xf numFmtId="0" fontId="60" fillId="35" borderId="5" xfId="0" applyFont="1" applyFill="1" applyBorder="1"/>
    <xf numFmtId="0" fontId="60" fillId="35" borderId="5" xfId="0" applyFont="1" applyFill="1" applyBorder="1" applyAlignment="1">
      <alignment wrapText="1"/>
    </xf>
    <xf numFmtId="0" fontId="2" fillId="0" borderId="5" xfId="0" applyFont="1" applyBorder="1"/>
    <xf numFmtId="0" fontId="62" fillId="35" borderId="5" xfId="0" applyFont="1" applyFill="1" applyBorder="1" applyAlignment="1">
      <alignment wrapText="1"/>
    </xf>
    <xf numFmtId="0" fontId="62" fillId="0" borderId="5" xfId="0" applyFont="1" applyBorder="1"/>
    <xf numFmtId="0" fontId="60" fillId="35" borderId="0" xfId="0" applyFont="1" applyFill="1" applyBorder="1" applyAlignment="1">
      <alignment wrapText="1"/>
    </xf>
    <xf numFmtId="0" fontId="2" fillId="0" borderId="0" xfId="0" applyFont="1" applyBorder="1"/>
    <xf numFmtId="0" fontId="22" fillId="31" borderId="9" xfId="0" applyFont="1" applyFill="1" applyBorder="1" applyAlignment="1"/>
    <xf numFmtId="0" fontId="22" fillId="35" borderId="9" xfId="0" applyFont="1" applyFill="1" applyBorder="1" applyAlignment="1"/>
    <xf numFmtId="0" fontId="0" fillId="0" borderId="5" xfId="0" applyBorder="1"/>
    <xf numFmtId="0" fontId="61" fillId="35" borderId="5" xfId="0" applyFont="1" applyFill="1" applyBorder="1" applyAlignment="1">
      <alignment wrapText="1"/>
    </xf>
    <xf numFmtId="0" fontId="61" fillId="0" borderId="5" xfId="0" applyFont="1" applyBorder="1"/>
    <xf numFmtId="3" fontId="0" fillId="0" borderId="5" xfId="0" applyNumberFormat="1" applyBorder="1"/>
    <xf numFmtId="0" fontId="61" fillId="0" borderId="0" xfId="0" applyFont="1"/>
    <xf numFmtId="0" fontId="22" fillId="35" borderId="26" xfId="61" applyFont="1" applyFill="1" applyBorder="1"/>
    <xf numFmtId="0" fontId="1" fillId="35" borderId="26" xfId="61" applyFill="1" applyBorder="1"/>
    <xf numFmtId="0" fontId="1" fillId="35" borderId="46" xfId="61" applyFill="1" applyBorder="1"/>
    <xf numFmtId="0" fontId="63" fillId="38" borderId="44" xfId="84" applyFont="1" applyFill="1" applyBorder="1" applyAlignment="1"/>
    <xf numFmtId="0" fontId="43" fillId="38" borderId="44" xfId="84" applyFont="1" applyFill="1" applyBorder="1" applyAlignment="1"/>
    <xf numFmtId="0" fontId="43" fillId="38" borderId="47" xfId="84" applyFont="1" applyFill="1" applyBorder="1" applyAlignment="1"/>
    <xf numFmtId="0" fontId="24" fillId="0" borderId="0" xfId="61" applyFont="1" applyFill="1" applyBorder="1"/>
    <xf numFmtId="0" fontId="23" fillId="0" borderId="49" xfId="0" applyFont="1" applyBorder="1" applyAlignment="1">
      <alignment wrapText="1"/>
    </xf>
    <xf numFmtId="0" fontId="39" fillId="0" borderId="50" xfId="0" applyFont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 wrapText="1"/>
    </xf>
    <xf numFmtId="0" fontId="39" fillId="0" borderId="52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39" xfId="0" applyFont="1" applyBorder="1" applyAlignment="1">
      <alignment horizontal="center" vertical="center" wrapText="1"/>
    </xf>
    <xf numFmtId="0" fontId="39" fillId="0" borderId="48" xfId="0" applyFont="1" applyBorder="1" applyAlignment="1">
      <alignment horizontal="center" vertical="center" wrapText="1"/>
    </xf>
    <xf numFmtId="0" fontId="23" fillId="0" borderId="0" xfId="0" applyFont="1" applyBorder="1" applyAlignment="1">
      <alignment wrapText="1"/>
    </xf>
    <xf numFmtId="0" fontId="29" fillId="0" borderId="54" xfId="0" applyFont="1" applyFill="1" applyBorder="1" applyAlignment="1">
      <alignment vertical="center"/>
    </xf>
    <xf numFmtId="0" fontId="29" fillId="0" borderId="54" xfId="0" applyFont="1" applyFill="1" applyBorder="1" applyAlignment="1">
      <alignment horizontal="left" vertical="center"/>
    </xf>
    <xf numFmtId="0" fontId="29" fillId="0" borderId="54" xfId="0" applyFont="1" applyBorder="1"/>
    <xf numFmtId="3" fontId="36" fillId="35" borderId="54" xfId="0" applyNumberFormat="1" applyFont="1" applyFill="1" applyBorder="1"/>
    <xf numFmtId="0" fontId="36" fillId="35" borderId="54" xfId="0" applyNumberFormat="1" applyFont="1" applyFill="1" applyBorder="1" applyAlignment="1" applyProtection="1"/>
    <xf numFmtId="3" fontId="29" fillId="35" borderId="54" xfId="0" applyNumberFormat="1" applyFont="1" applyFill="1" applyBorder="1"/>
    <xf numFmtId="3" fontId="29" fillId="0" borderId="54" xfId="0" applyNumberFormat="1" applyFont="1" applyBorder="1"/>
    <xf numFmtId="0" fontId="29" fillId="35" borderId="54" xfId="0" applyNumberFormat="1" applyFont="1" applyFill="1" applyBorder="1" applyAlignment="1" applyProtection="1"/>
    <xf numFmtId="0" fontId="0" fillId="0" borderId="54" xfId="0" applyBorder="1"/>
    <xf numFmtId="3" fontId="0" fillId="0" borderId="54" xfId="0" applyNumberFormat="1" applyBorder="1"/>
    <xf numFmtId="0" fontId="42" fillId="0" borderId="54" xfId="0" applyFont="1" applyFill="1" applyBorder="1" applyAlignment="1">
      <alignment horizontal="left" vertical="center"/>
    </xf>
    <xf numFmtId="169" fontId="42" fillId="0" borderId="54" xfId="0" applyNumberFormat="1" applyFont="1" applyBorder="1" applyAlignment="1">
      <alignment horizontal="center"/>
    </xf>
    <xf numFmtId="169" fontId="42" fillId="35" borderId="54" xfId="0" applyNumberFormat="1" applyFont="1" applyFill="1" applyBorder="1" applyAlignment="1">
      <alignment horizontal="center"/>
    </xf>
    <xf numFmtId="0" fontId="42" fillId="0" borderId="54" xfId="0" applyFont="1" applyBorder="1" applyAlignment="1"/>
    <xf numFmtId="0" fontId="29" fillId="35" borderId="54" xfId="0" applyFont="1" applyFill="1" applyBorder="1"/>
    <xf numFmtId="169" fontId="0" fillId="0" borderId="0" xfId="0" applyNumberFormat="1"/>
    <xf numFmtId="0" fontId="26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174" fontId="23" fillId="0" borderId="0" xfId="0" applyNumberFormat="1" applyFont="1"/>
    <xf numFmtId="0" fontId="2" fillId="0" borderId="0" xfId="0" applyFont="1"/>
    <xf numFmtId="0" fontId="19" fillId="0" borderId="0" xfId="0" applyFont="1"/>
    <xf numFmtId="3" fontId="2" fillId="0" borderId="0" xfId="0" applyNumberFormat="1" applyFont="1"/>
    <xf numFmtId="3" fontId="19" fillId="0" borderId="0" xfId="0" applyNumberFormat="1" applyFont="1"/>
    <xf numFmtId="0" fontId="23" fillId="0" borderId="22" xfId="61" applyFont="1" applyBorder="1" applyAlignment="1">
      <alignment horizontal="center" vertical="center" wrapText="1"/>
    </xf>
    <xf numFmtId="0" fontId="1" fillId="0" borderId="0" xfId="0" applyFont="1"/>
    <xf numFmtId="0" fontId="25" fillId="39" borderId="0" xfId="0" applyFont="1" applyFill="1" applyAlignment="1"/>
    <xf numFmtId="0" fontId="22" fillId="39" borderId="0" xfId="0" applyFont="1" applyFill="1"/>
    <xf numFmtId="0" fontId="0" fillId="39" borderId="0" xfId="0" applyFill="1"/>
    <xf numFmtId="168" fontId="0" fillId="39" borderId="0" xfId="0" applyNumberFormat="1" applyFill="1"/>
    <xf numFmtId="3" fontId="23" fillId="0" borderId="0" xfId="0" applyNumberFormat="1" applyFont="1" applyBorder="1" applyAlignment="1">
      <alignment horizontal="center"/>
    </xf>
    <xf numFmtId="0" fontId="23" fillId="0" borderId="22" xfId="0" applyFont="1" applyBorder="1"/>
    <xf numFmtId="0" fontId="23" fillId="0" borderId="22" xfId="61" applyFont="1" applyFill="1" applyBorder="1" applyAlignment="1">
      <alignment vertical="center"/>
    </xf>
    <xf numFmtId="3" fontId="23" fillId="0" borderId="22" xfId="0" applyNumberFormat="1" applyFont="1" applyBorder="1" applyAlignment="1">
      <alignment horizontal="center"/>
    </xf>
    <xf numFmtId="174" fontId="0" fillId="0" borderId="0" xfId="58" applyNumberFormat="1" applyFont="1"/>
    <xf numFmtId="0" fontId="23" fillId="0" borderId="0" xfId="61" applyFont="1" applyBorder="1" applyAlignment="1">
      <alignment horizontal="center" vertical="center"/>
    </xf>
    <xf numFmtId="0" fontId="22" fillId="31" borderId="0" xfId="61" applyFont="1" applyFill="1" applyBorder="1"/>
    <xf numFmtId="0" fontId="1" fillId="31" borderId="0" xfId="61" applyFill="1" applyBorder="1"/>
    <xf numFmtId="0" fontId="1" fillId="0" borderId="0" xfId="61" applyBorder="1"/>
    <xf numFmtId="0" fontId="20" fillId="0" borderId="0" xfId="61" applyFont="1" applyBorder="1" applyAlignment="1">
      <alignment horizontal="center" vertical="center" wrapText="1"/>
    </xf>
    <xf numFmtId="0" fontId="29" fillId="0" borderId="0" xfId="0" applyFont="1" applyBorder="1" applyAlignment="1">
      <alignment wrapText="1"/>
    </xf>
    <xf numFmtId="0" fontId="1" fillId="0" borderId="0" xfId="60" applyBorder="1"/>
    <xf numFmtId="0" fontId="1" fillId="0" borderId="0" xfId="60" applyBorder="1" applyAlignment="1">
      <alignment horizontal="center"/>
    </xf>
    <xf numFmtId="0" fontId="1" fillId="0" borderId="0" xfId="61" applyBorder="1" applyAlignment="1">
      <alignment horizontal="center"/>
    </xf>
    <xf numFmtId="0" fontId="22" fillId="0" borderId="56" xfId="61" applyFont="1" applyBorder="1" applyAlignment="1">
      <alignment horizontal="center" vertical="center" wrapText="1"/>
    </xf>
    <xf numFmtId="0" fontId="23" fillId="0" borderId="57" xfId="61" applyFont="1" applyBorder="1" applyAlignment="1">
      <alignment horizontal="center" vertical="center"/>
    </xf>
    <xf numFmtId="0" fontId="20" fillId="0" borderId="56" xfId="61" applyFont="1" applyFill="1" applyBorder="1" applyAlignment="1">
      <alignment vertical="center"/>
    </xf>
    <xf numFmtId="3" fontId="29" fillId="0" borderId="26" xfId="0" applyNumberFormat="1" applyFont="1" applyBorder="1"/>
    <xf numFmtId="3" fontId="23" fillId="0" borderId="57" xfId="0" applyNumberFormat="1" applyFont="1" applyBorder="1"/>
    <xf numFmtId="0" fontId="29" fillId="0" borderId="26" xfId="0" applyFont="1" applyBorder="1"/>
    <xf numFmtId="0" fontId="23" fillId="0" borderId="56" xfId="61" applyFont="1" applyFill="1" applyBorder="1" applyAlignment="1">
      <alignment vertical="center"/>
    </xf>
    <xf numFmtId="3" fontId="23" fillId="0" borderId="57" xfId="61" applyNumberFormat="1" applyFont="1" applyFill="1" applyBorder="1" applyAlignment="1">
      <alignment horizontal="center" vertical="center"/>
    </xf>
    <xf numFmtId="0" fontId="23" fillId="0" borderId="58" xfId="61" applyFont="1" applyFill="1" applyBorder="1" applyAlignment="1">
      <alignment vertical="center"/>
    </xf>
    <xf numFmtId="0" fontId="23" fillId="0" borderId="59" xfId="61" applyFont="1" applyFill="1" applyBorder="1" applyAlignment="1">
      <alignment vertical="center"/>
    </xf>
    <xf numFmtId="3" fontId="23" fillId="0" borderId="59" xfId="61" applyNumberFormat="1" applyFont="1" applyFill="1" applyBorder="1" applyAlignment="1">
      <alignment horizontal="center" vertical="center"/>
    </xf>
    <xf numFmtId="3" fontId="23" fillId="0" borderId="60" xfId="61" applyNumberFormat="1" applyFont="1" applyFill="1" applyBorder="1" applyAlignment="1">
      <alignment horizontal="center" vertical="center"/>
    </xf>
    <xf numFmtId="0" fontId="20" fillId="0" borderId="61" xfId="61" applyFont="1" applyFill="1" applyBorder="1" applyAlignment="1">
      <alignment vertical="center"/>
    </xf>
    <xf numFmtId="0" fontId="20" fillId="0" borderId="62" xfId="61" applyFont="1" applyFill="1" applyBorder="1" applyAlignment="1">
      <alignment vertical="center"/>
    </xf>
    <xf numFmtId="3" fontId="29" fillId="0" borderId="62" xfId="0" applyNumberFormat="1" applyFont="1" applyBorder="1"/>
    <xf numFmtId="3" fontId="23" fillId="0" borderId="63" xfId="0" applyNumberFormat="1" applyFont="1" applyBorder="1"/>
    <xf numFmtId="0" fontId="22" fillId="0" borderId="58" xfId="61" applyFont="1" applyBorder="1" applyAlignment="1">
      <alignment horizontal="center" vertical="center" wrapText="1"/>
    </xf>
    <xf numFmtId="0" fontId="20" fillId="0" borderId="59" xfId="61" applyFont="1" applyBorder="1" applyAlignment="1">
      <alignment horizontal="center" vertical="center" wrapText="1"/>
    </xf>
    <xf numFmtId="0" fontId="23" fillId="0" borderId="59" xfId="61" applyFont="1" applyBorder="1" applyAlignment="1">
      <alignment horizontal="center" vertical="center"/>
    </xf>
    <xf numFmtId="0" fontId="23" fillId="0" borderId="60" xfId="61" applyFont="1" applyBorder="1" applyAlignment="1">
      <alignment horizontal="center" vertical="center"/>
    </xf>
    <xf numFmtId="0" fontId="22" fillId="31" borderId="64" xfId="61" applyFont="1" applyFill="1" applyBorder="1"/>
    <xf numFmtId="0" fontId="22" fillId="31" borderId="20" xfId="61" applyFont="1" applyFill="1" applyBorder="1"/>
    <xf numFmtId="0" fontId="1" fillId="31" borderId="20" xfId="61" applyFill="1" applyBorder="1" applyAlignment="1">
      <alignment horizontal="center"/>
    </xf>
    <xf numFmtId="0" fontId="1" fillId="31" borderId="65" xfId="61" applyFill="1" applyBorder="1"/>
    <xf numFmtId="0" fontId="1" fillId="0" borderId="66" xfId="61" applyBorder="1"/>
    <xf numFmtId="0" fontId="1" fillId="0" borderId="67" xfId="61" applyBorder="1"/>
    <xf numFmtId="0" fontId="22" fillId="31" borderId="27" xfId="61" applyFont="1" applyFill="1" applyBorder="1"/>
    <xf numFmtId="0" fontId="22" fillId="31" borderId="28" xfId="61" applyFont="1" applyFill="1" applyBorder="1"/>
    <xf numFmtId="0" fontId="1" fillId="31" borderId="28" xfId="61" applyFill="1" applyBorder="1"/>
    <xf numFmtId="0" fontId="24" fillId="31" borderId="29" xfId="61" applyFont="1" applyFill="1" applyBorder="1"/>
    <xf numFmtId="0" fontId="0" fillId="0" borderId="30" xfId="0" applyBorder="1"/>
    <xf numFmtId="0" fontId="0" fillId="0" borderId="31" xfId="0" applyBorder="1"/>
    <xf numFmtId="0" fontId="20" fillId="0" borderId="30" xfId="63" applyFont="1" applyBorder="1" applyAlignment="1" applyProtection="1">
      <alignment horizontal="left"/>
    </xf>
    <xf numFmtId="0" fontId="20" fillId="0" borderId="31" xfId="0" applyFont="1" applyBorder="1"/>
    <xf numFmtId="3" fontId="20" fillId="0" borderId="31" xfId="0" applyNumberFormat="1" applyFont="1" applyBorder="1"/>
    <xf numFmtId="0" fontId="23" fillId="0" borderId="30" xfId="63" applyFont="1" applyBorder="1" applyAlignment="1" applyProtection="1">
      <alignment horizontal="left"/>
    </xf>
    <xf numFmtId="0" fontId="23" fillId="0" borderId="26" xfId="63" applyFont="1" applyFill="1" applyBorder="1" applyAlignment="1" applyProtection="1">
      <alignment horizontal="left"/>
    </xf>
    <xf numFmtId="174" fontId="20" fillId="0" borderId="26" xfId="58" applyNumberFormat="1" applyFont="1" applyBorder="1"/>
    <xf numFmtId="174" fontId="20" fillId="0" borderId="31" xfId="58" applyNumberFormat="1" applyFont="1" applyBorder="1"/>
    <xf numFmtId="0" fontId="24" fillId="0" borderId="68" xfId="0" applyFont="1" applyBorder="1"/>
    <xf numFmtId="0" fontId="23" fillId="0" borderId="69" xfId="63" applyFont="1" applyFill="1" applyBorder="1" applyAlignment="1" applyProtection="1">
      <alignment horizontal="left"/>
    </xf>
    <xf numFmtId="174" fontId="20" fillId="0" borderId="69" xfId="58" applyNumberFormat="1" applyFont="1" applyBorder="1"/>
    <xf numFmtId="174" fontId="20" fillId="0" borderId="70" xfId="58" applyNumberFormat="1" applyFont="1" applyBorder="1"/>
    <xf numFmtId="0" fontId="20" fillId="0" borderId="71" xfId="63" applyFont="1" applyBorder="1" applyAlignment="1" applyProtection="1">
      <alignment horizontal="left"/>
    </xf>
    <xf numFmtId="0" fontId="20" fillId="0" borderId="62" xfId="63" applyFont="1" applyBorder="1" applyAlignment="1" applyProtection="1">
      <alignment horizontal="left"/>
    </xf>
    <xf numFmtId="0" fontId="20" fillId="0" borderId="62" xfId="0" applyFont="1" applyBorder="1"/>
    <xf numFmtId="0" fontId="20" fillId="0" borderId="72" xfId="0" applyFont="1" applyBorder="1"/>
    <xf numFmtId="0" fontId="0" fillId="0" borderId="73" xfId="0" applyBorder="1"/>
    <xf numFmtId="0" fontId="23" fillId="0" borderId="74" xfId="61" applyFont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0" fontId="42" fillId="0" borderId="54" xfId="0" applyFont="1" applyFill="1" applyBorder="1" applyAlignment="1">
      <alignment vertical="center" wrapText="1"/>
    </xf>
    <xf numFmtId="0" fontId="22" fillId="31" borderId="75" xfId="61" applyFont="1" applyFill="1" applyBorder="1"/>
    <xf numFmtId="0" fontId="22" fillId="31" borderId="76" xfId="61" applyFont="1" applyFill="1" applyBorder="1"/>
    <xf numFmtId="0" fontId="0" fillId="0" borderId="76" xfId="0" applyBorder="1"/>
    <xf numFmtId="0" fontId="0" fillId="0" borderId="77" xfId="0" applyBorder="1"/>
    <xf numFmtId="0" fontId="0" fillId="0" borderId="56" xfId="0" applyBorder="1"/>
    <xf numFmtId="0" fontId="0" fillId="0" borderId="57" xfId="0" applyBorder="1"/>
    <xf numFmtId="0" fontId="20" fillId="0" borderId="56" xfId="63" applyFont="1" applyBorder="1" applyAlignment="1" applyProtection="1">
      <alignment horizontal="left"/>
    </xf>
    <xf numFmtId="0" fontId="20" fillId="0" borderId="26" xfId="61" applyFont="1" applyBorder="1" applyAlignment="1">
      <alignment horizontal="center" vertical="center"/>
    </xf>
    <xf numFmtId="0" fontId="29" fillId="0" borderId="26" xfId="0" applyFont="1" applyBorder="1" applyAlignment="1">
      <alignment wrapText="1"/>
    </xf>
    <xf numFmtId="0" fontId="20" fillId="0" borderId="56" xfId="0" applyFont="1" applyBorder="1"/>
    <xf numFmtId="0" fontId="23" fillId="0" borderId="56" xfId="0" applyFont="1" applyBorder="1"/>
    <xf numFmtId="0" fontId="23" fillId="0" borderId="58" xfId="0" applyFont="1" applyBorder="1"/>
    <xf numFmtId="0" fontId="23" fillId="0" borderId="59" xfId="0" applyFont="1" applyBorder="1"/>
    <xf numFmtId="3" fontId="24" fillId="0" borderId="0" xfId="0" applyNumberFormat="1" applyFont="1" applyFill="1"/>
    <xf numFmtId="0" fontId="24" fillId="0" borderId="0" xfId="0" applyFont="1" applyFill="1" applyAlignment="1">
      <alignment wrapText="1"/>
    </xf>
    <xf numFmtId="168" fontId="23" fillId="0" borderId="20" xfId="0" applyNumberFormat="1" applyFont="1" applyBorder="1" applyAlignment="1">
      <alignment horizontal="center" vertical="center" wrapText="1"/>
    </xf>
    <xf numFmtId="168" fontId="23" fillId="0" borderId="9" xfId="0" applyNumberFormat="1" applyFont="1" applyBorder="1" applyAlignment="1">
      <alignment horizontal="center" vertical="center" wrapText="1"/>
    </xf>
    <xf numFmtId="168" fontId="23" fillId="0" borderId="9" xfId="0" applyNumberFormat="1" applyFont="1" applyBorder="1" applyAlignment="1">
      <alignment horizontal="center" vertical="center"/>
    </xf>
    <xf numFmtId="168" fontId="23" fillId="0" borderId="20" xfId="0" applyNumberFormat="1" applyFont="1" applyBorder="1" applyAlignment="1">
      <alignment horizontal="center" vertical="center"/>
    </xf>
    <xf numFmtId="0" fontId="61" fillId="0" borderId="0" xfId="0" applyFont="1" applyAlignment="1">
      <alignment horizontal="center"/>
    </xf>
    <xf numFmtId="168" fontId="23" fillId="0" borderId="20" xfId="0" applyNumberFormat="1" applyFont="1" applyBorder="1" applyAlignment="1">
      <alignment horizontal="center"/>
    </xf>
    <xf numFmtId="0" fontId="23" fillId="0" borderId="20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/>
    </xf>
    <xf numFmtId="0" fontId="23" fillId="32" borderId="7" xfId="61" applyFont="1" applyFill="1" applyBorder="1" applyAlignment="1">
      <alignment horizontal="left" vertical="center" wrapText="1"/>
    </xf>
    <xf numFmtId="0" fontId="23" fillId="32" borderId="33" xfId="61" applyFont="1" applyFill="1" applyBorder="1" applyAlignment="1">
      <alignment horizontal="left" vertical="center" wrapText="1"/>
    </xf>
    <xf numFmtId="0" fontId="23" fillId="32" borderId="0" xfId="61" applyFont="1" applyFill="1" applyBorder="1" applyAlignment="1">
      <alignment horizontal="left" vertical="center" wrapText="1"/>
    </xf>
    <xf numFmtId="0" fontId="23" fillId="0" borderId="0" xfId="61" applyFont="1" applyBorder="1" applyAlignment="1">
      <alignment horizontal="center" vertical="center"/>
    </xf>
    <xf numFmtId="0" fontId="59" fillId="36" borderId="11" xfId="84" applyFont="1" applyFill="1" applyBorder="1" applyAlignment="1">
      <alignment horizontal="center"/>
    </xf>
    <xf numFmtId="0" fontId="59" fillId="36" borderId="45" xfId="84" applyFont="1" applyFill="1" applyBorder="1" applyAlignment="1">
      <alignment horizontal="center"/>
    </xf>
    <xf numFmtId="0" fontId="59" fillId="36" borderId="6" xfId="84" applyFont="1" applyFill="1" applyBorder="1" applyAlignment="1">
      <alignment horizontal="center"/>
    </xf>
    <xf numFmtId="0" fontId="24" fillId="37" borderId="11" xfId="0" applyFont="1" applyFill="1" applyBorder="1" applyAlignment="1">
      <alignment horizontal="center"/>
    </xf>
    <xf numFmtId="0" fontId="24" fillId="37" borderId="45" xfId="0" applyFont="1" applyFill="1" applyBorder="1" applyAlignment="1">
      <alignment horizontal="center"/>
    </xf>
    <xf numFmtId="0" fontId="24" fillId="37" borderId="6" xfId="0" applyFont="1" applyFill="1" applyBorder="1" applyAlignment="1">
      <alignment horizontal="center"/>
    </xf>
    <xf numFmtId="0" fontId="23" fillId="0" borderId="34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wrapText="1"/>
    </xf>
    <xf numFmtId="0" fontId="23" fillId="0" borderId="20" xfId="0" applyFont="1" applyBorder="1" applyAlignment="1">
      <alignment horizont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wrapText="1"/>
    </xf>
    <xf numFmtId="0" fontId="23" fillId="0" borderId="36" xfId="0" applyFont="1" applyBorder="1" applyAlignment="1">
      <alignment horizontal="center" wrapText="1"/>
    </xf>
    <xf numFmtId="0" fontId="38" fillId="0" borderId="34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168" fontId="38" fillId="0" borderId="20" xfId="0" applyNumberFormat="1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wrapText="1"/>
    </xf>
    <xf numFmtId="0" fontId="38" fillId="0" borderId="37" xfId="0" applyFont="1" applyBorder="1" applyAlignment="1">
      <alignment horizontal="center" wrapText="1"/>
    </xf>
    <xf numFmtId="0" fontId="23" fillId="0" borderId="48" xfId="0" applyFont="1" applyBorder="1" applyAlignment="1">
      <alignment horizontal="center" vertical="center" wrapText="1"/>
    </xf>
    <xf numFmtId="168" fontId="23" fillId="0" borderId="37" xfId="0" applyNumberFormat="1" applyFont="1" applyBorder="1" applyAlignment="1">
      <alignment horizontal="center" vertical="center" wrapText="1"/>
    </xf>
    <xf numFmtId="168" fontId="38" fillId="0" borderId="55" xfId="0" applyNumberFormat="1" applyFont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170" fontId="23" fillId="0" borderId="20" xfId="0" applyNumberFormat="1" applyFont="1" applyFill="1" applyBorder="1" applyAlignment="1">
      <alignment horizontal="center" vertical="center" wrapText="1"/>
    </xf>
    <xf numFmtId="170" fontId="23" fillId="0" borderId="9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/>
    </xf>
    <xf numFmtId="0" fontId="23" fillId="0" borderId="41" xfId="0" applyFont="1" applyFill="1" applyBorder="1" applyAlignment="1">
      <alignment horizontal="center" vertical="center"/>
    </xf>
    <xf numFmtId="0" fontId="23" fillId="0" borderId="42" xfId="0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23" fillId="0" borderId="49" xfId="0" applyFont="1" applyFill="1" applyBorder="1" applyAlignment="1">
      <alignment horizontal="center" vertical="center" wrapText="1"/>
    </xf>
  </cellXfs>
  <cellStyles count="8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in" xfId="19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cell" xfId="24"/>
    <cellStyle name="Code additions" xfId="25"/>
    <cellStyle name="Col&amp;RowHeadings" xfId="26"/>
    <cellStyle name="ColCodes" xfId="27"/>
    <cellStyle name="column" xfId="28"/>
    <cellStyle name="Comma [0]_FINANCE1" xfId="29"/>
    <cellStyle name="Comma_FINANCE1" xfId="30"/>
    <cellStyle name="Currency [0]_ENRL1" xfId="31"/>
    <cellStyle name="Currency_ENRL1" xfId="32"/>
    <cellStyle name="DataEntryCells" xfId="33"/>
    <cellStyle name="Didier" xfId="34"/>
    <cellStyle name="Didier - Title" xfId="35"/>
    <cellStyle name="Didier subtitles" xfId="36"/>
    <cellStyle name="Encabezado 1" xfId="80" builtinId="16" customBuiltin="1"/>
    <cellStyle name="Encabezado 4" xfId="37" builtinId="19" customBuiltin="1"/>
    <cellStyle name="Énfasis1" xfId="38" builtinId="29" customBuiltin="1"/>
    <cellStyle name="Énfasis2" xfId="39" builtinId="33" customBuiltin="1"/>
    <cellStyle name="Énfasis3" xfId="40" builtinId="37" customBuiltin="1"/>
    <cellStyle name="Énfasis4" xfId="41" builtinId="41" customBuiltin="1"/>
    <cellStyle name="Énfasis5" xfId="42" builtinId="45" customBuiltin="1"/>
    <cellStyle name="Énfasis6" xfId="43" builtinId="49" customBuiltin="1"/>
    <cellStyle name="Entrada" xfId="44" builtinId="20" customBuiltin="1"/>
    <cellStyle name="formula" xfId="45"/>
    <cellStyle name="gap" xfId="46"/>
    <cellStyle name="Grey_background" xfId="47"/>
    <cellStyle name="GreyBackground" xfId="48"/>
    <cellStyle name="Hipervínculo" xfId="49" builtinId="8"/>
    <cellStyle name="Incorrecto" xfId="50" builtinId="27" customBuiltin="1"/>
    <cellStyle name="isced" xfId="51"/>
    <cellStyle name="ISCED Titles" xfId="52"/>
    <cellStyle name="level1a" xfId="53"/>
    <cellStyle name="level2" xfId="54"/>
    <cellStyle name="level2a" xfId="55"/>
    <cellStyle name="level3" xfId="56"/>
    <cellStyle name="Line titles-Rows" xfId="57"/>
    <cellStyle name="Millares" xfId="58" builtinId="3"/>
    <cellStyle name="Neutral" xfId="59" builtinId="28" customBuiltin="1"/>
    <cellStyle name="Normal" xfId="0" builtinId="0"/>
    <cellStyle name="Normal_Hoja2" xfId="60"/>
    <cellStyle name="Normal_Hoja7" xfId="84"/>
    <cellStyle name="Normal_IV.1.2-E. Infantil" xfId="61"/>
    <cellStyle name="Normal_RES3" xfId="62"/>
    <cellStyle name="Normal_RES5_1" xfId="63"/>
    <cellStyle name="Notas" xfId="64" builtinId="10" customBuiltin="1"/>
    <cellStyle name="row" xfId="65"/>
    <cellStyle name="RowCodes" xfId="66"/>
    <cellStyle name="Row-Col Headings" xfId="67"/>
    <cellStyle name="RowTitles" xfId="68"/>
    <cellStyle name="RowTitles-Col2" xfId="69"/>
    <cellStyle name="RowTitles-Detail" xfId="70"/>
    <cellStyle name="Salida" xfId="71" builtinId="21" customBuiltin="1"/>
    <cellStyle name="Sub-titles" xfId="72"/>
    <cellStyle name="Sub-titles Cols" xfId="73"/>
    <cellStyle name="Sub-titles rows" xfId="74"/>
    <cellStyle name="Texto de advertencia" xfId="75" builtinId="11" customBuiltin="1"/>
    <cellStyle name="Texto explicativo" xfId="76" builtinId="53" customBuiltin="1"/>
    <cellStyle name="title1" xfId="77"/>
    <cellStyle name="Titles" xfId="78"/>
    <cellStyle name="Título" xfId="79" builtinId="15" customBuiltin="1"/>
    <cellStyle name="Título 2" xfId="81" builtinId="17" customBuiltin="1"/>
    <cellStyle name="Título 3" xfId="82" builtinId="18" customBuiltin="1"/>
    <cellStyle name="Total" xfId="8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571500</xdr:colOff>
      <xdr:row>4</xdr:row>
      <xdr:rowOff>180975</xdr:rowOff>
    </xdr:from>
    <xdr:ext cx="9525" cy="200025"/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6124575" y="904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4</xdr:row>
      <xdr:rowOff>180975</xdr:rowOff>
    </xdr:from>
    <xdr:ext cx="76200" cy="200025"/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6581775" y="84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7"/>
  <sheetViews>
    <sheetView tabSelected="1" workbookViewId="0">
      <selection activeCell="A12" sqref="A12"/>
    </sheetView>
  </sheetViews>
  <sheetFormatPr baseColWidth="10" defaultRowHeight="12.75"/>
  <cols>
    <col min="1" max="1" width="101.28515625" style="144" customWidth="1"/>
    <col min="2" max="16384" width="11.42578125" style="36"/>
  </cols>
  <sheetData>
    <row r="1" spans="1:2" ht="13.5" thickBot="1"/>
    <row r="2" spans="1:2" ht="24" customHeight="1" thickBot="1">
      <c r="A2" s="150" t="s">
        <v>219</v>
      </c>
    </row>
    <row r="3" spans="1:2" ht="17.25" customHeight="1" thickBot="1">
      <c r="A3" s="158"/>
    </row>
    <row r="4" spans="1:2" ht="21.75" customHeight="1" thickTop="1" thickBot="1">
      <c r="A4" s="160" t="s">
        <v>127</v>
      </c>
      <c r="B4" s="159"/>
    </row>
    <row r="5" spans="1:2" ht="20.100000000000001" customHeight="1" thickTop="1"/>
    <row r="6" spans="1:2" s="143" customFormat="1" ht="18.75" customHeight="1">
      <c r="A6" s="145" t="s">
        <v>128</v>
      </c>
    </row>
    <row r="7" spans="1:2">
      <c r="A7" s="151"/>
    </row>
    <row r="8" spans="1:2">
      <c r="A8" s="169" t="s">
        <v>201</v>
      </c>
    </row>
    <row r="9" spans="1:2">
      <c r="A9" s="151"/>
    </row>
    <row r="10" spans="1:2">
      <c r="A10" s="164" t="s">
        <v>195</v>
      </c>
    </row>
    <row r="11" spans="1:2">
      <c r="A11" s="151"/>
    </row>
    <row r="12" spans="1:2">
      <c r="A12" s="169" t="s">
        <v>196</v>
      </c>
    </row>
    <row r="13" spans="1:2">
      <c r="A13" s="152"/>
    </row>
    <row r="14" spans="1:2">
      <c r="A14" s="147"/>
    </row>
    <row r="15" spans="1:2" ht="15">
      <c r="A15" s="148" t="s">
        <v>129</v>
      </c>
    </row>
    <row r="16" spans="1:2">
      <c r="A16" s="151"/>
    </row>
    <row r="17" spans="1:1">
      <c r="A17" s="169" t="s">
        <v>202</v>
      </c>
    </row>
    <row r="18" spans="1:1">
      <c r="A18" s="169"/>
    </row>
    <row r="19" spans="1:1">
      <c r="A19" s="251" t="s">
        <v>220</v>
      </c>
    </row>
    <row r="20" spans="1:1">
      <c r="A20" s="151"/>
    </row>
    <row r="21" spans="1:1">
      <c r="A21" s="246" t="s">
        <v>221</v>
      </c>
    </row>
    <row r="22" spans="1:1">
      <c r="A22" s="151"/>
    </row>
    <row r="23" spans="1:1">
      <c r="A23" s="246" t="s">
        <v>222</v>
      </c>
    </row>
    <row r="24" spans="1:1">
      <c r="A24" s="164"/>
    </row>
    <row r="25" spans="1:1">
      <c r="A25" s="164" t="s">
        <v>223</v>
      </c>
    </row>
    <row r="26" spans="1:1">
      <c r="A26" s="153"/>
    </row>
    <row r="27" spans="1:1">
      <c r="A27" s="246" t="s">
        <v>224</v>
      </c>
    </row>
    <row r="28" spans="1:1">
      <c r="A28" s="153"/>
    </row>
    <row r="29" spans="1:1">
      <c r="A29" s="246" t="s">
        <v>225</v>
      </c>
    </row>
    <row r="30" spans="1:1">
      <c r="A30" s="164"/>
    </row>
    <row r="31" spans="1:1">
      <c r="A31" s="246" t="s">
        <v>226</v>
      </c>
    </row>
    <row r="32" spans="1:1">
      <c r="A32" s="153"/>
    </row>
    <row r="33" spans="1:1">
      <c r="A33" s="246" t="s">
        <v>227</v>
      </c>
    </row>
    <row r="34" spans="1:1">
      <c r="A34" s="153"/>
    </row>
    <row r="35" spans="1:1">
      <c r="A35" s="246" t="s">
        <v>228</v>
      </c>
    </row>
    <row r="36" spans="1:1">
      <c r="A36" s="153"/>
    </row>
    <row r="37" spans="1:1">
      <c r="A37" s="246" t="s">
        <v>229</v>
      </c>
    </row>
    <row r="38" spans="1:1">
      <c r="A38" s="153"/>
    </row>
    <row r="39" spans="1:1">
      <c r="A39" s="246" t="s">
        <v>230</v>
      </c>
    </row>
    <row r="40" spans="1:1">
      <c r="A40" s="153"/>
    </row>
    <row r="41" spans="1:1">
      <c r="A41" s="246" t="s">
        <v>231</v>
      </c>
    </row>
    <row r="42" spans="1:1">
      <c r="A42" s="153"/>
    </row>
    <row r="43" spans="1:1">
      <c r="A43" s="246" t="s">
        <v>232</v>
      </c>
    </row>
    <row r="44" spans="1:1">
      <c r="A44" s="164"/>
    </row>
    <row r="45" spans="1:1">
      <c r="A45" s="246" t="s">
        <v>233</v>
      </c>
    </row>
    <row r="46" spans="1:1">
      <c r="A46" s="153"/>
    </row>
    <row r="47" spans="1:1">
      <c r="A47" s="246" t="s">
        <v>234</v>
      </c>
    </row>
    <row r="48" spans="1:1">
      <c r="A48" s="153"/>
    </row>
    <row r="49" spans="1:1">
      <c r="A49" s="246" t="s">
        <v>235</v>
      </c>
    </row>
    <row r="50" spans="1:1">
      <c r="A50" s="164"/>
    </row>
    <row r="51" spans="1:1">
      <c r="A51" s="246" t="s">
        <v>236</v>
      </c>
    </row>
    <row r="52" spans="1:1">
      <c r="A52" s="151"/>
    </row>
    <row r="53" spans="1:1" ht="15">
      <c r="A53" s="148" t="s">
        <v>130</v>
      </c>
    </row>
    <row r="54" spans="1:1">
      <c r="A54" s="151"/>
    </row>
    <row r="55" spans="1:1">
      <c r="A55" s="164" t="s">
        <v>203</v>
      </c>
    </row>
    <row r="56" spans="1:1">
      <c r="A56" s="151"/>
    </row>
    <row r="57" spans="1:1">
      <c r="A57" s="164" t="s">
        <v>204</v>
      </c>
    </row>
    <row r="58" spans="1:1">
      <c r="A58" s="154"/>
    </row>
    <row r="59" spans="1:1">
      <c r="A59" s="164" t="s">
        <v>205</v>
      </c>
    </row>
    <row r="60" spans="1:1">
      <c r="A60" s="154"/>
    </row>
    <row r="61" spans="1:1">
      <c r="A61" s="164" t="s">
        <v>206</v>
      </c>
    </row>
    <row r="62" spans="1:1">
      <c r="A62" s="154"/>
    </row>
    <row r="63" spans="1:1">
      <c r="A63" s="164" t="s">
        <v>207</v>
      </c>
    </row>
    <row r="64" spans="1:1">
      <c r="A64" s="154"/>
    </row>
    <row r="65" spans="1:1">
      <c r="A65" s="149" t="s">
        <v>208</v>
      </c>
    </row>
    <row r="66" spans="1:1">
      <c r="A66" s="154"/>
    </row>
    <row r="67" spans="1:1">
      <c r="A67" s="146" t="s">
        <v>1142</v>
      </c>
    </row>
    <row r="68" spans="1:1">
      <c r="A68" s="154"/>
    </row>
    <row r="69" spans="1:1">
      <c r="A69" s="146"/>
    </row>
    <row r="70" spans="1:1" ht="15">
      <c r="A70" s="148" t="s">
        <v>131</v>
      </c>
    </row>
    <row r="71" spans="1:1">
      <c r="A71" s="154"/>
    </row>
    <row r="72" spans="1:1">
      <c r="A72" s="164" t="s">
        <v>209</v>
      </c>
    </row>
    <row r="73" spans="1:1">
      <c r="A73" s="151"/>
    </row>
    <row r="74" spans="1:1">
      <c r="A74" s="164" t="s">
        <v>210</v>
      </c>
    </row>
    <row r="75" spans="1:1">
      <c r="A75" s="151"/>
    </row>
    <row r="76" spans="1:1">
      <c r="A76" s="164" t="s">
        <v>211</v>
      </c>
    </row>
    <row r="77" spans="1:1">
      <c r="A77" s="151"/>
    </row>
  </sheetData>
  <phoneticPr fontId="21" type="noConversion"/>
  <hyperlinks>
    <hyperlink ref="A8" location="'1.1. Inicio'!A1" display="1.1  Número de centros, grupos / unidades y alumnos por enseñanza. Curso 2006-07. Todas las enseñanzas."/>
    <hyperlink ref="A10" location="'1.2. Inicio'!A1" display="1.2  Alumnado matriculado por edad y sexo. Curso 2006-07. Todas las enseñanzas."/>
    <hyperlink ref="A12" location="'1.3. Inicio'!A1" display="1.3  Alumnado extranjero por enseñanza. Curso 2006-07. Todas las enseñanzas."/>
    <hyperlink ref="A17" location="'2.1. RG'!A1" display="2.1 Número de centros que imparten cada enseñanza. Curso 2006-07. Enseñanzas de Régimen General."/>
    <hyperlink ref="A55" location="'3.1. RE'!A1" display="3.1  Número de centros que imparten cada enseñanza. Curso 2006-07. Enseñanzas de Régimen Especial."/>
    <hyperlink ref="A57" location="'3.2. RE'!A1" display="3.2  Alumnado matriculado por enseñanza. Curso 2006-07. Enseñanzas de Régimen Especial."/>
    <hyperlink ref="A59" location="'3.3. RE'!A1" display="3.3  Ciclos Formativos de Artes Plásticas y Diseño. Alumnado matriculado por edad y sexo. Curso 2006-07."/>
    <hyperlink ref="A61" location="'3.4. RE'!A1" display="3.4  Enseñanzas de la Música y de la Danza. Alumnado matriculado por edad y sexo. Curso 2006-07."/>
    <hyperlink ref="A63" location="'3.5. RE'!A1" display="3.5  Enseñanzas de Idiomas. Alumnado matriculado por edad y sexo. Curso 2006-07."/>
    <hyperlink ref="A72" location="'4.1. EA'!A1" display="4.1  Centros. Curso 2006-07. Enseñanzas de Educación de Adultos."/>
    <hyperlink ref="A74" location="'4.2. EA'!A1" display="4.2  Alumnado matriculado por enseñanza. Curso 2006-07. Enseñanzas de Educación de Adultos."/>
    <hyperlink ref="A76" location="'4.3. EA'!A1" display="4.3  Alumnado matriculado por edad y sexo. Curso 2006-07. Enseñanzas de Educación de Adultos."/>
    <hyperlink ref="A65" location="'3.6. RE'!A1" display="3.6 Otras Enseñanzas Artísticas. Alumnado matriculado por edad y sexo. Curso 2006-07."/>
    <hyperlink ref="A19" location="'2.2. RG'!A1" display="2.2 número de Centros que Imparten Enseñanzas Concertadas. Curso 2014-15. Enseñanzas de Régimen General"/>
    <hyperlink ref="A21" location="'2.3. RG'!A1" display="2.3  Unidades / Grupos por enseñanza. Curso 2014-15. Enseñanzas de Régimen General."/>
    <hyperlink ref="A27" location="'2.6. RG'!A1" display="2.6  Alumnado matriculado por edad y sexo. Curso 2014-15. Enseñanzas de Régimen General."/>
    <hyperlink ref="A29" location="'2.7. RG'!A1" display="2.7  Educación Infantil Primer Ciclo. Alumnado matriculado por edad y sexo. Curso 2014-15."/>
    <hyperlink ref="A31" location="'2.8. RG'!A1" display="2.8  Educación Infantil Segundo Ciclo. Alumnado matriculado por edad y sexo. Curso 2014-15."/>
    <hyperlink ref="A33" location="'2.9. RG'!A1" display="2.9  Educación Primaria. Alumnado matriculado por edad y sexo. Curso 2014-15."/>
    <hyperlink ref="A35" location="'2.10. RG'!A1" display="2.10  Educación Especial. Alumnado matriculado por edad y sexo. Curso 2014-15."/>
    <hyperlink ref="A37" location="'2.11 RG'!A1" display="2.11   E.S.O. Alumnado matriculado por edad y sexo. Curso 2014-15."/>
    <hyperlink ref="A39" location="'2.12. RG'!A1" display="2.12  Bachillerato. Alumnado matriculado por edad y sexo. Curso 2014-15."/>
    <hyperlink ref="A41" location="'2.13. RG'!A1" display="2.13  Ciclos Formativos de Grado Medio. Alumnado matriculado por edad y sexo. Curso 2014-15."/>
    <hyperlink ref="A43" location="'2.14. RG'!A1" display="2.14  Ciclos Formativos de Grado Superior. Alumnado matriculado por edad y sexo. Curso 2014-15."/>
    <hyperlink ref="A45" location="'2.15.RG'!A1" display="2.15  Formación Profesional Básica.alumnado matriculado por edad y sexo. Curso 2014-2015"/>
    <hyperlink ref="A47" location="'2.16. RG'!A1" display="2.16  Ciclos Formativos. Alumnado matriculado por nivel educativo y familia profesional. Curso 2014-15."/>
    <hyperlink ref="A49" location="'2.17. RG'!A1" display="2.17  PCPI. Alumnado matriculado por edad y sexo. Curso 2014-15."/>
    <hyperlink ref="A51" location="'2.18. RG'!A1" display="2.18 Número de centros, profesores, unidades y alumnos por municipio. Curso 2014-15. Enseñanzas de Régimen General."/>
    <hyperlink ref="A23" location="'2.4 RG'!A1" display="2.4  Alumnado matriculado por enseñanza. Curso 2014-15. Enseñanzas de Régimen General."/>
    <hyperlink ref="A67" location="'3.7.RE'!A1" display="3.7. Enseñanzas Deportivas. Alumnado matriculado por esda y sexo. Curso 2014-2015"/>
  </hyperlinks>
  <pageMargins left="0.24" right="0.23" top="1.21" bottom="1.79" header="0" footer="0"/>
  <pageSetup paperSize="9" orientation="portrait" r:id="rId1"/>
  <headerFooter alignWithMargins="0"/>
  <rowBreaks count="1" manualBreakCount="1">
    <brk id="5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1"/>
  <sheetViews>
    <sheetView topLeftCell="A67" workbookViewId="0">
      <selection activeCell="C99" sqref="C99"/>
    </sheetView>
  </sheetViews>
  <sheetFormatPr baseColWidth="10" defaultRowHeight="12.75"/>
  <cols>
    <col min="1" max="1" width="13.140625" customWidth="1"/>
    <col min="2" max="2" width="7.85546875" bestFit="1" customWidth="1"/>
    <col min="3" max="11" width="10.7109375" customWidth="1"/>
    <col min="12" max="12" width="10.7109375" style="11" customWidth="1"/>
  </cols>
  <sheetData>
    <row r="1" spans="1: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00"/>
    </row>
    <row r="2" spans="1:25">
      <c r="A2" s="3" t="s">
        <v>237</v>
      </c>
      <c r="B2" s="3"/>
      <c r="C2" s="4"/>
      <c r="D2" s="4"/>
      <c r="E2" s="4"/>
      <c r="F2" s="4"/>
      <c r="G2" s="4"/>
      <c r="H2" s="4"/>
      <c r="I2" s="4"/>
      <c r="J2" s="4"/>
      <c r="K2" s="4"/>
      <c r="L2" s="101"/>
    </row>
    <row r="3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02"/>
    </row>
    <row r="4" spans="1:25">
      <c r="A4" s="10"/>
      <c r="B4" s="9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</row>
    <row r="5" spans="1:25" s="11" customFormat="1">
      <c r="A5" s="1" t="s">
        <v>12</v>
      </c>
      <c r="B5" s="1" t="s">
        <v>10</v>
      </c>
      <c r="C5" s="201">
        <v>54</v>
      </c>
      <c r="D5" s="201">
        <v>130</v>
      </c>
      <c r="E5" s="201">
        <v>124</v>
      </c>
      <c r="F5" s="201">
        <v>101</v>
      </c>
      <c r="G5" s="140">
        <v>173</v>
      </c>
      <c r="H5" s="201">
        <v>52</v>
      </c>
      <c r="I5" s="201">
        <v>49</v>
      </c>
      <c r="J5" s="201">
        <v>297</v>
      </c>
      <c r="K5" s="201">
        <v>44</v>
      </c>
      <c r="L5" s="208">
        <v>1024</v>
      </c>
      <c r="Y5" s="109"/>
    </row>
    <row r="6" spans="1:25">
      <c r="A6" s="1"/>
      <c r="B6" s="1" t="s">
        <v>109</v>
      </c>
      <c r="C6" s="201">
        <v>31</v>
      </c>
      <c r="D6" s="201">
        <v>63</v>
      </c>
      <c r="E6" s="201">
        <v>74</v>
      </c>
      <c r="F6" s="201">
        <v>60</v>
      </c>
      <c r="G6" s="140">
        <v>85</v>
      </c>
      <c r="H6" s="201">
        <v>33</v>
      </c>
      <c r="I6" s="201">
        <v>25</v>
      </c>
      <c r="J6" s="201">
        <v>144</v>
      </c>
      <c r="K6" s="201">
        <v>25</v>
      </c>
      <c r="L6" s="16">
        <v>540</v>
      </c>
    </row>
    <row r="7" spans="1:25">
      <c r="A7" s="1"/>
      <c r="B7" s="1" t="s">
        <v>11</v>
      </c>
      <c r="C7" s="140">
        <v>23</v>
      </c>
      <c r="D7" s="201">
        <v>67</v>
      </c>
      <c r="E7" s="140">
        <v>50</v>
      </c>
      <c r="F7" s="140">
        <v>41</v>
      </c>
      <c r="G7" s="140">
        <v>88</v>
      </c>
      <c r="H7" s="140">
        <v>19</v>
      </c>
      <c r="I7" s="140">
        <v>24</v>
      </c>
      <c r="J7" s="201">
        <v>153</v>
      </c>
      <c r="K7" s="201">
        <v>19</v>
      </c>
      <c r="L7" s="16">
        <v>484</v>
      </c>
    </row>
    <row r="8" spans="1:25" s="11" customFormat="1">
      <c r="A8" s="1" t="s">
        <v>13</v>
      </c>
      <c r="B8" s="1" t="s">
        <v>10</v>
      </c>
      <c r="C8" s="201">
        <v>212</v>
      </c>
      <c r="D8" s="201">
        <v>492</v>
      </c>
      <c r="E8" s="201">
        <v>452</v>
      </c>
      <c r="F8" s="201">
        <v>264</v>
      </c>
      <c r="G8" s="140">
        <v>617</v>
      </c>
      <c r="H8" s="201">
        <v>169</v>
      </c>
      <c r="I8" s="201">
        <v>260</v>
      </c>
      <c r="J8" s="201">
        <v>1230</v>
      </c>
      <c r="K8" s="201">
        <v>210</v>
      </c>
      <c r="L8" s="208">
        <v>3906</v>
      </c>
      <c r="W8" s="109"/>
      <c r="Y8" s="109"/>
    </row>
    <row r="9" spans="1:25">
      <c r="A9" s="1"/>
      <c r="B9" s="1" t="s">
        <v>109</v>
      </c>
      <c r="C9" s="201">
        <v>107</v>
      </c>
      <c r="D9" s="201">
        <v>262</v>
      </c>
      <c r="E9" s="201">
        <v>239</v>
      </c>
      <c r="F9" s="201">
        <v>150</v>
      </c>
      <c r="G9" s="140">
        <v>301</v>
      </c>
      <c r="H9" s="201">
        <v>81</v>
      </c>
      <c r="I9" s="201">
        <v>133</v>
      </c>
      <c r="J9" s="201">
        <v>655</v>
      </c>
      <c r="K9" s="201">
        <v>120</v>
      </c>
      <c r="L9" s="208">
        <v>2048</v>
      </c>
      <c r="Y9" s="207"/>
    </row>
    <row r="10" spans="1:25">
      <c r="A10" s="1"/>
      <c r="B10" s="1" t="s">
        <v>11</v>
      </c>
      <c r="C10" s="140">
        <v>105</v>
      </c>
      <c r="D10" s="201">
        <v>230</v>
      </c>
      <c r="E10" s="201">
        <v>213</v>
      </c>
      <c r="F10" s="140">
        <v>114</v>
      </c>
      <c r="G10" s="140">
        <v>316</v>
      </c>
      <c r="H10" s="201">
        <v>88</v>
      </c>
      <c r="I10" s="140">
        <v>127</v>
      </c>
      <c r="J10" s="201">
        <v>575</v>
      </c>
      <c r="K10" s="201">
        <v>90</v>
      </c>
      <c r="L10" s="208">
        <v>1858</v>
      </c>
      <c r="Y10" s="207"/>
    </row>
    <row r="11" spans="1:25" s="11" customFormat="1">
      <c r="A11" s="1" t="s">
        <v>14</v>
      </c>
      <c r="B11" s="1" t="s">
        <v>10</v>
      </c>
      <c r="C11" s="201">
        <v>441</v>
      </c>
      <c r="D11" s="201">
        <v>814</v>
      </c>
      <c r="E11" s="201">
        <v>688</v>
      </c>
      <c r="F11" s="201">
        <v>461</v>
      </c>
      <c r="G11" s="140">
        <v>1084</v>
      </c>
      <c r="H11" s="201">
        <v>337</v>
      </c>
      <c r="I11" s="201">
        <v>396</v>
      </c>
      <c r="J11" s="201">
        <v>1852</v>
      </c>
      <c r="K11" s="201">
        <v>334</v>
      </c>
      <c r="L11" s="208">
        <v>6407</v>
      </c>
      <c r="T11" s="109"/>
      <c r="W11" s="109"/>
      <c r="Y11" s="109"/>
    </row>
    <row r="12" spans="1:25">
      <c r="A12" s="1"/>
      <c r="B12" s="1" t="s">
        <v>109</v>
      </c>
      <c r="C12" s="201">
        <v>227</v>
      </c>
      <c r="D12" s="201">
        <v>404</v>
      </c>
      <c r="E12" s="201">
        <v>370</v>
      </c>
      <c r="F12" s="201">
        <v>226</v>
      </c>
      <c r="G12" s="140">
        <v>574</v>
      </c>
      <c r="H12" s="201">
        <v>165</v>
      </c>
      <c r="I12" s="201">
        <v>191</v>
      </c>
      <c r="J12" s="201">
        <v>990</v>
      </c>
      <c r="K12" s="201">
        <v>167</v>
      </c>
      <c r="L12" s="208">
        <v>3314</v>
      </c>
      <c r="Y12" s="207"/>
    </row>
    <row r="13" spans="1:25">
      <c r="A13" s="1"/>
      <c r="B13" s="1" t="s">
        <v>11</v>
      </c>
      <c r="C13" s="140">
        <v>214</v>
      </c>
      <c r="D13" s="201">
        <v>410</v>
      </c>
      <c r="E13" s="201">
        <v>318</v>
      </c>
      <c r="F13" s="140">
        <v>235</v>
      </c>
      <c r="G13" s="140">
        <v>510</v>
      </c>
      <c r="H13" s="140">
        <v>172</v>
      </c>
      <c r="I13" s="140">
        <v>205</v>
      </c>
      <c r="J13" s="140">
        <v>862</v>
      </c>
      <c r="K13" s="140">
        <v>167</v>
      </c>
      <c r="L13" s="208">
        <v>3093</v>
      </c>
      <c r="Y13" s="207"/>
    </row>
    <row r="14" spans="1:25" s="11" customFormat="1">
      <c r="A14" s="1" t="s">
        <v>15</v>
      </c>
      <c r="B14" s="1" t="s">
        <v>10</v>
      </c>
      <c r="C14" s="201">
        <v>1316</v>
      </c>
      <c r="D14" s="201">
        <v>3146</v>
      </c>
      <c r="E14" s="201">
        <v>3215</v>
      </c>
      <c r="F14" s="201">
        <v>1207</v>
      </c>
      <c r="G14" s="201">
        <v>2597</v>
      </c>
      <c r="H14" s="201">
        <v>1344</v>
      </c>
      <c r="I14" s="201">
        <v>687</v>
      </c>
      <c r="J14" s="201">
        <v>4616</v>
      </c>
      <c r="K14" s="201">
        <v>1060</v>
      </c>
      <c r="L14" s="208">
        <v>19188</v>
      </c>
      <c r="P14" s="109"/>
      <c r="Q14" s="109"/>
      <c r="R14" s="109"/>
      <c r="S14" s="109"/>
      <c r="T14" s="109"/>
      <c r="U14" s="109"/>
      <c r="W14" s="109"/>
      <c r="X14" s="109"/>
      <c r="Y14" s="109"/>
    </row>
    <row r="15" spans="1:25">
      <c r="A15" s="1"/>
      <c r="B15" s="1" t="s">
        <v>109</v>
      </c>
      <c r="C15" s="201">
        <v>675</v>
      </c>
      <c r="D15" s="201">
        <v>1635</v>
      </c>
      <c r="E15" s="201">
        <v>1652</v>
      </c>
      <c r="F15" s="201">
        <v>654</v>
      </c>
      <c r="G15" s="201">
        <v>1368</v>
      </c>
      <c r="H15" s="201">
        <v>700</v>
      </c>
      <c r="I15" s="201">
        <v>360</v>
      </c>
      <c r="J15" s="201">
        <v>2294</v>
      </c>
      <c r="K15" s="201">
        <v>550</v>
      </c>
      <c r="L15" s="208">
        <v>9888</v>
      </c>
      <c r="Q15" s="207"/>
      <c r="R15" s="207"/>
      <c r="T15" s="207"/>
      <c r="W15" s="207"/>
      <c r="Y15" s="207"/>
    </row>
    <row r="16" spans="1:25">
      <c r="A16" s="1"/>
      <c r="B16" s="1" t="s">
        <v>11</v>
      </c>
      <c r="C16" s="140">
        <v>641</v>
      </c>
      <c r="D16" s="201">
        <v>1511</v>
      </c>
      <c r="E16" s="201">
        <v>1563</v>
      </c>
      <c r="F16" s="140">
        <v>553</v>
      </c>
      <c r="G16" s="201">
        <v>1229</v>
      </c>
      <c r="H16" s="140">
        <v>644</v>
      </c>
      <c r="I16" s="140">
        <v>327</v>
      </c>
      <c r="J16" s="201">
        <v>2322</v>
      </c>
      <c r="K16" s="201">
        <v>510</v>
      </c>
      <c r="L16" s="208">
        <v>9300</v>
      </c>
      <c r="Q16" s="207"/>
      <c r="R16" s="207"/>
      <c r="T16" s="207"/>
      <c r="W16" s="207"/>
      <c r="Y16" s="207"/>
    </row>
    <row r="17" spans="1:25" s="11" customFormat="1">
      <c r="A17" s="1" t="s">
        <v>16</v>
      </c>
      <c r="B17" s="1" t="s">
        <v>10</v>
      </c>
      <c r="C17" s="201">
        <v>1337</v>
      </c>
      <c r="D17" s="201">
        <v>3207</v>
      </c>
      <c r="E17" s="201">
        <v>3397</v>
      </c>
      <c r="F17" s="201">
        <v>1178</v>
      </c>
      <c r="G17" s="201">
        <v>2595</v>
      </c>
      <c r="H17" s="201">
        <v>1397</v>
      </c>
      <c r="I17" s="201">
        <v>740</v>
      </c>
      <c r="J17" s="201">
        <v>4986</v>
      </c>
      <c r="K17" s="201">
        <v>1161</v>
      </c>
      <c r="L17" s="208">
        <v>19998</v>
      </c>
      <c r="P17" s="109"/>
      <c r="Q17" s="109"/>
      <c r="R17" s="109"/>
      <c r="S17" s="109"/>
      <c r="T17" s="109"/>
      <c r="U17" s="109"/>
      <c r="W17" s="109"/>
      <c r="X17" s="109"/>
      <c r="Y17" s="109"/>
    </row>
    <row r="18" spans="1:25">
      <c r="A18" s="1"/>
      <c r="B18" s="1" t="s">
        <v>109</v>
      </c>
      <c r="C18" s="201">
        <v>721</v>
      </c>
      <c r="D18" s="201">
        <v>1681</v>
      </c>
      <c r="E18" s="201">
        <v>1684</v>
      </c>
      <c r="F18" s="201">
        <v>610</v>
      </c>
      <c r="G18" s="201">
        <v>1318</v>
      </c>
      <c r="H18" s="201">
        <v>712</v>
      </c>
      <c r="I18" s="201">
        <v>391</v>
      </c>
      <c r="J18" s="201">
        <v>2593</v>
      </c>
      <c r="K18" s="201">
        <v>600</v>
      </c>
      <c r="L18" s="208">
        <v>10310</v>
      </c>
      <c r="Q18" s="207"/>
      <c r="R18" s="207"/>
      <c r="T18" s="207"/>
      <c r="W18" s="207"/>
      <c r="Y18" s="207"/>
    </row>
    <row r="19" spans="1:25">
      <c r="A19" s="1"/>
      <c r="B19" s="1" t="s">
        <v>11</v>
      </c>
      <c r="C19" s="140">
        <v>616</v>
      </c>
      <c r="D19" s="201">
        <v>1526</v>
      </c>
      <c r="E19" s="201">
        <v>1713</v>
      </c>
      <c r="F19" s="140">
        <v>568</v>
      </c>
      <c r="G19" s="201">
        <v>1277</v>
      </c>
      <c r="H19" s="140">
        <v>685</v>
      </c>
      <c r="I19" s="140">
        <v>349</v>
      </c>
      <c r="J19" s="201">
        <v>2393</v>
      </c>
      <c r="K19" s="201">
        <v>561</v>
      </c>
      <c r="L19" s="208">
        <v>9688</v>
      </c>
      <c r="Q19" s="207"/>
      <c r="R19" s="207"/>
      <c r="T19" s="207"/>
      <c r="W19" s="207"/>
      <c r="Y19" s="207"/>
    </row>
    <row r="20" spans="1:25" s="11" customFormat="1">
      <c r="A20" s="1" t="s">
        <v>17</v>
      </c>
      <c r="B20" s="1" t="s">
        <v>10</v>
      </c>
      <c r="C20" s="201">
        <v>1438</v>
      </c>
      <c r="D20" s="201">
        <v>3208</v>
      </c>
      <c r="E20" s="201">
        <v>3457</v>
      </c>
      <c r="F20" s="201">
        <v>1247</v>
      </c>
      <c r="G20" s="201">
        <v>2626</v>
      </c>
      <c r="H20" s="201">
        <v>1402</v>
      </c>
      <c r="I20" s="201">
        <v>744</v>
      </c>
      <c r="J20" s="201">
        <v>4851</v>
      </c>
      <c r="K20" s="201">
        <v>1175</v>
      </c>
      <c r="L20" s="208">
        <v>20148</v>
      </c>
      <c r="P20" s="109"/>
      <c r="Q20" s="109"/>
      <c r="R20" s="109"/>
      <c r="S20" s="109"/>
      <c r="T20" s="109"/>
      <c r="U20" s="109"/>
      <c r="W20" s="109"/>
      <c r="X20" s="109"/>
      <c r="Y20" s="109"/>
    </row>
    <row r="21" spans="1:25">
      <c r="A21" s="1"/>
      <c r="B21" s="1" t="s">
        <v>109</v>
      </c>
      <c r="C21" s="201">
        <v>778</v>
      </c>
      <c r="D21" s="201">
        <v>1646</v>
      </c>
      <c r="E21" s="201">
        <v>1792</v>
      </c>
      <c r="F21" s="201">
        <v>604</v>
      </c>
      <c r="G21" s="201">
        <v>1347</v>
      </c>
      <c r="H21" s="201">
        <v>708</v>
      </c>
      <c r="I21" s="201">
        <v>390</v>
      </c>
      <c r="J21" s="201">
        <v>2480</v>
      </c>
      <c r="K21" s="201">
        <v>632</v>
      </c>
      <c r="L21" s="208">
        <v>10377</v>
      </c>
      <c r="Q21" s="207"/>
      <c r="R21" s="207"/>
      <c r="T21" s="207"/>
      <c r="W21" s="207"/>
      <c r="Y21" s="207"/>
    </row>
    <row r="22" spans="1:25">
      <c r="A22" s="1"/>
      <c r="B22" s="1" t="s">
        <v>11</v>
      </c>
      <c r="C22" s="140">
        <v>660</v>
      </c>
      <c r="D22" s="201">
        <v>1562</v>
      </c>
      <c r="E22" s="201">
        <v>1665</v>
      </c>
      <c r="F22" s="140">
        <v>643</v>
      </c>
      <c r="G22" s="201">
        <v>1279</v>
      </c>
      <c r="H22" s="140">
        <v>694</v>
      </c>
      <c r="I22" s="140">
        <v>354</v>
      </c>
      <c r="J22" s="201">
        <v>2371</v>
      </c>
      <c r="K22" s="201">
        <v>543</v>
      </c>
      <c r="L22" s="208">
        <v>9771</v>
      </c>
      <c r="Q22" s="207"/>
      <c r="R22" s="207"/>
      <c r="T22" s="207"/>
      <c r="W22" s="207"/>
      <c r="Y22" s="207"/>
    </row>
    <row r="23" spans="1:25" s="11" customFormat="1">
      <c r="A23" s="1" t="s">
        <v>18</v>
      </c>
      <c r="B23" s="1" t="s">
        <v>10</v>
      </c>
      <c r="C23" s="201">
        <v>1489</v>
      </c>
      <c r="D23" s="201">
        <v>3453</v>
      </c>
      <c r="E23" s="201">
        <v>3551</v>
      </c>
      <c r="F23" s="201">
        <v>1256</v>
      </c>
      <c r="G23" s="201">
        <v>2881</v>
      </c>
      <c r="H23" s="201">
        <v>1468</v>
      </c>
      <c r="I23" s="201">
        <v>771</v>
      </c>
      <c r="J23" s="201">
        <v>5037</v>
      </c>
      <c r="K23" s="201">
        <v>1182</v>
      </c>
      <c r="L23" s="208">
        <v>21088</v>
      </c>
      <c r="P23" s="109"/>
      <c r="Q23" s="109"/>
      <c r="R23" s="109"/>
      <c r="S23" s="109"/>
      <c r="T23" s="109"/>
      <c r="U23" s="109"/>
      <c r="W23" s="109"/>
      <c r="X23" s="109"/>
      <c r="Y23" s="109"/>
    </row>
    <row r="24" spans="1:25">
      <c r="A24" s="1"/>
      <c r="B24" s="1" t="s">
        <v>109</v>
      </c>
      <c r="C24" s="201">
        <v>790</v>
      </c>
      <c r="D24" s="201">
        <v>1758</v>
      </c>
      <c r="E24" s="201">
        <v>1822</v>
      </c>
      <c r="F24" s="201">
        <v>655</v>
      </c>
      <c r="G24" s="201">
        <v>1512</v>
      </c>
      <c r="H24" s="201">
        <v>757</v>
      </c>
      <c r="I24" s="201">
        <v>385</v>
      </c>
      <c r="J24" s="201">
        <v>2602</v>
      </c>
      <c r="K24" s="201">
        <v>608</v>
      </c>
      <c r="L24" s="208">
        <v>10889</v>
      </c>
      <c r="Q24" s="207"/>
      <c r="R24" s="207"/>
      <c r="T24" s="207"/>
      <c r="W24" s="207"/>
      <c r="Y24" s="207"/>
    </row>
    <row r="25" spans="1:25">
      <c r="A25" s="1"/>
      <c r="B25" s="1" t="s">
        <v>11</v>
      </c>
      <c r="C25" s="140">
        <v>699</v>
      </c>
      <c r="D25" s="201">
        <v>1695</v>
      </c>
      <c r="E25" s="201">
        <v>1729</v>
      </c>
      <c r="F25" s="140">
        <v>601</v>
      </c>
      <c r="G25" s="201">
        <v>1369</v>
      </c>
      <c r="H25" s="140">
        <v>711</v>
      </c>
      <c r="I25" s="140">
        <v>386</v>
      </c>
      <c r="J25" s="201">
        <v>2435</v>
      </c>
      <c r="K25" s="201">
        <v>574</v>
      </c>
      <c r="L25" s="208">
        <v>10199</v>
      </c>
      <c r="Q25" s="207"/>
      <c r="R25" s="207"/>
      <c r="T25" s="207"/>
      <c r="W25" s="207"/>
      <c r="Y25" s="207"/>
    </row>
    <row r="26" spans="1:25" s="11" customFormat="1">
      <c r="A26" s="1" t="s">
        <v>19</v>
      </c>
      <c r="B26" s="1" t="s">
        <v>10</v>
      </c>
      <c r="C26" s="201">
        <v>1410</v>
      </c>
      <c r="D26" s="201">
        <v>3212</v>
      </c>
      <c r="E26" s="201">
        <v>3530</v>
      </c>
      <c r="F26" s="201">
        <v>1229</v>
      </c>
      <c r="G26" s="201">
        <v>2797</v>
      </c>
      <c r="H26" s="201">
        <v>1371</v>
      </c>
      <c r="I26" s="201">
        <v>721</v>
      </c>
      <c r="J26" s="201">
        <v>4861</v>
      </c>
      <c r="K26" s="201">
        <v>1172</v>
      </c>
      <c r="L26" s="208">
        <v>20303</v>
      </c>
      <c r="P26" s="109"/>
      <c r="Q26" s="109"/>
      <c r="R26" s="109"/>
      <c r="S26" s="109"/>
      <c r="T26" s="109"/>
      <c r="U26" s="109"/>
      <c r="W26" s="109"/>
      <c r="X26" s="109"/>
      <c r="Y26" s="109"/>
    </row>
    <row r="27" spans="1:25">
      <c r="A27" s="1"/>
      <c r="B27" s="1" t="s">
        <v>109</v>
      </c>
      <c r="C27" s="201">
        <v>743</v>
      </c>
      <c r="D27" s="201">
        <v>1666</v>
      </c>
      <c r="E27" s="201">
        <v>1790</v>
      </c>
      <c r="F27" s="201">
        <v>657</v>
      </c>
      <c r="G27" s="201">
        <v>1478</v>
      </c>
      <c r="H27" s="201">
        <v>707</v>
      </c>
      <c r="I27" s="201">
        <v>391</v>
      </c>
      <c r="J27" s="201">
        <v>2528</v>
      </c>
      <c r="K27" s="201">
        <v>586</v>
      </c>
      <c r="L27" s="208">
        <v>10546</v>
      </c>
      <c r="Q27" s="207"/>
      <c r="R27" s="207"/>
      <c r="T27" s="207"/>
      <c r="W27" s="207"/>
      <c r="Y27" s="207"/>
    </row>
    <row r="28" spans="1:25">
      <c r="A28" s="1"/>
      <c r="B28" s="1" t="s">
        <v>11</v>
      </c>
      <c r="C28" s="140">
        <v>667</v>
      </c>
      <c r="D28" s="201">
        <v>1546</v>
      </c>
      <c r="E28" s="201">
        <v>1740</v>
      </c>
      <c r="F28" s="140">
        <v>572</v>
      </c>
      <c r="G28" s="201">
        <v>1319</v>
      </c>
      <c r="H28" s="201">
        <v>664</v>
      </c>
      <c r="I28" s="201">
        <v>330</v>
      </c>
      <c r="J28" s="201">
        <v>2333</v>
      </c>
      <c r="K28" s="201">
        <v>586</v>
      </c>
      <c r="L28" s="208">
        <v>9757</v>
      </c>
      <c r="Q28" s="207"/>
      <c r="R28" s="207"/>
      <c r="T28" s="207"/>
      <c r="W28" s="207"/>
      <c r="Y28" s="207"/>
    </row>
    <row r="29" spans="1:25" s="11" customFormat="1">
      <c r="A29" s="1" t="s">
        <v>20</v>
      </c>
      <c r="B29" s="1" t="s">
        <v>10</v>
      </c>
      <c r="C29" s="201">
        <v>1434</v>
      </c>
      <c r="D29" s="201">
        <v>3088</v>
      </c>
      <c r="E29" s="201">
        <v>3447</v>
      </c>
      <c r="F29" s="201">
        <v>1290</v>
      </c>
      <c r="G29" s="201">
        <v>2695</v>
      </c>
      <c r="H29" s="201">
        <v>1433</v>
      </c>
      <c r="I29" s="201">
        <v>732</v>
      </c>
      <c r="J29" s="201">
        <v>4909</v>
      </c>
      <c r="K29" s="201">
        <v>1201</v>
      </c>
      <c r="L29" s="208">
        <v>20229</v>
      </c>
      <c r="P29" s="109"/>
      <c r="Q29" s="109"/>
      <c r="R29" s="109"/>
      <c r="S29" s="109"/>
      <c r="T29" s="109"/>
      <c r="U29" s="109"/>
      <c r="W29" s="109"/>
      <c r="X29" s="109"/>
      <c r="Y29" s="109"/>
    </row>
    <row r="30" spans="1:25">
      <c r="A30" s="1"/>
      <c r="B30" s="1" t="s">
        <v>109</v>
      </c>
      <c r="C30" s="201">
        <v>723</v>
      </c>
      <c r="D30" s="201">
        <v>1614</v>
      </c>
      <c r="E30" s="201">
        <v>1800</v>
      </c>
      <c r="F30" s="201">
        <v>634</v>
      </c>
      <c r="G30" s="201">
        <v>1404</v>
      </c>
      <c r="H30" s="201">
        <v>731</v>
      </c>
      <c r="I30" s="201">
        <v>378</v>
      </c>
      <c r="J30" s="201">
        <v>2550</v>
      </c>
      <c r="K30" s="201">
        <v>613</v>
      </c>
      <c r="L30" s="208">
        <v>10447</v>
      </c>
      <c r="Q30" s="207"/>
      <c r="R30" s="207"/>
      <c r="T30" s="207"/>
      <c r="W30" s="207"/>
      <c r="Y30" s="207"/>
    </row>
    <row r="31" spans="1:25">
      <c r="A31" s="1"/>
      <c r="B31" s="1" t="s">
        <v>11</v>
      </c>
      <c r="C31" s="140">
        <v>711</v>
      </c>
      <c r="D31" s="201">
        <v>1474</v>
      </c>
      <c r="E31" s="201">
        <v>1647</v>
      </c>
      <c r="F31" s="140">
        <v>656</v>
      </c>
      <c r="G31" s="201">
        <v>1291</v>
      </c>
      <c r="H31" s="140">
        <v>702</v>
      </c>
      <c r="I31" s="140">
        <v>354</v>
      </c>
      <c r="J31" s="201">
        <v>2359</v>
      </c>
      <c r="K31" s="201">
        <v>588</v>
      </c>
      <c r="L31" s="208">
        <v>9782</v>
      </c>
      <c r="Q31" s="207"/>
      <c r="R31" s="207"/>
      <c r="T31" s="207"/>
      <c r="W31" s="207"/>
      <c r="Y31" s="207"/>
    </row>
    <row r="32" spans="1:25" s="11" customFormat="1">
      <c r="A32" s="1" t="s">
        <v>21</v>
      </c>
      <c r="B32" s="1" t="s">
        <v>10</v>
      </c>
      <c r="C32" s="201">
        <v>1453</v>
      </c>
      <c r="D32" s="201">
        <v>3174</v>
      </c>
      <c r="E32" s="201">
        <v>3518</v>
      </c>
      <c r="F32" s="201">
        <v>1276</v>
      </c>
      <c r="G32" s="201">
        <v>2767</v>
      </c>
      <c r="H32" s="201">
        <v>1459</v>
      </c>
      <c r="I32" s="201">
        <v>742</v>
      </c>
      <c r="J32" s="201">
        <v>4808</v>
      </c>
      <c r="K32" s="201">
        <v>1200</v>
      </c>
      <c r="L32" s="208">
        <v>20397</v>
      </c>
      <c r="P32" s="109"/>
      <c r="Q32" s="109"/>
      <c r="R32" s="109"/>
      <c r="S32" s="109"/>
      <c r="T32" s="109"/>
      <c r="U32" s="109"/>
      <c r="W32" s="109"/>
      <c r="X32" s="109"/>
      <c r="Y32" s="109"/>
    </row>
    <row r="33" spans="1:25">
      <c r="A33" s="1"/>
      <c r="B33" s="1" t="s">
        <v>109</v>
      </c>
      <c r="C33" s="201">
        <v>739</v>
      </c>
      <c r="D33" s="201">
        <v>1622</v>
      </c>
      <c r="E33" s="201">
        <v>1845</v>
      </c>
      <c r="F33" s="201">
        <v>630</v>
      </c>
      <c r="G33" s="201">
        <v>1430</v>
      </c>
      <c r="H33" s="201">
        <v>770</v>
      </c>
      <c r="I33" s="201">
        <v>405</v>
      </c>
      <c r="J33" s="201">
        <v>2516</v>
      </c>
      <c r="K33" s="201">
        <v>622</v>
      </c>
      <c r="L33" s="208">
        <v>10579</v>
      </c>
      <c r="Q33" s="207"/>
      <c r="R33" s="207"/>
      <c r="T33" s="207"/>
      <c r="W33" s="207"/>
      <c r="Y33" s="207"/>
    </row>
    <row r="34" spans="1:25">
      <c r="A34" s="1"/>
      <c r="B34" s="1" t="s">
        <v>11</v>
      </c>
      <c r="C34" s="201">
        <v>714</v>
      </c>
      <c r="D34" s="201">
        <v>1552</v>
      </c>
      <c r="E34" s="201">
        <v>1673</v>
      </c>
      <c r="F34" s="201">
        <v>646</v>
      </c>
      <c r="G34" s="201">
        <v>1337</v>
      </c>
      <c r="H34" s="201">
        <v>689</v>
      </c>
      <c r="I34" s="201">
        <v>337</v>
      </c>
      <c r="J34" s="201">
        <v>2292</v>
      </c>
      <c r="K34" s="201">
        <v>578</v>
      </c>
      <c r="L34" s="208">
        <v>9818</v>
      </c>
      <c r="Q34" s="207"/>
      <c r="R34" s="207"/>
      <c r="T34" s="207"/>
      <c r="W34" s="207"/>
      <c r="Y34" s="207"/>
    </row>
    <row r="35" spans="1:25" s="11" customFormat="1">
      <c r="A35" s="1" t="s">
        <v>22</v>
      </c>
      <c r="B35" s="1" t="s">
        <v>10</v>
      </c>
      <c r="C35" s="201">
        <v>1434</v>
      </c>
      <c r="D35" s="201">
        <v>3124</v>
      </c>
      <c r="E35" s="201">
        <v>3524</v>
      </c>
      <c r="F35" s="201">
        <v>1269</v>
      </c>
      <c r="G35" s="201">
        <v>2817</v>
      </c>
      <c r="H35" s="201">
        <v>1371</v>
      </c>
      <c r="I35" s="140">
        <v>742</v>
      </c>
      <c r="J35" s="201">
        <v>4692</v>
      </c>
      <c r="K35" s="201">
        <v>1237</v>
      </c>
      <c r="L35" s="208">
        <v>20210</v>
      </c>
      <c r="P35" s="109"/>
      <c r="Q35" s="109"/>
      <c r="R35" s="109"/>
      <c r="S35" s="109"/>
      <c r="T35" s="109"/>
      <c r="U35" s="109"/>
      <c r="W35" s="109"/>
      <c r="X35" s="109"/>
      <c r="Y35" s="109"/>
    </row>
    <row r="36" spans="1:25">
      <c r="A36" s="1"/>
      <c r="B36" s="1" t="s">
        <v>109</v>
      </c>
      <c r="C36" s="140">
        <v>789</v>
      </c>
      <c r="D36" s="201">
        <v>1619</v>
      </c>
      <c r="E36" s="201">
        <v>1796</v>
      </c>
      <c r="F36" s="140">
        <v>668</v>
      </c>
      <c r="G36" s="201">
        <v>1417</v>
      </c>
      <c r="H36" s="140">
        <v>719</v>
      </c>
      <c r="I36" s="140">
        <v>374</v>
      </c>
      <c r="J36" s="201">
        <v>2437</v>
      </c>
      <c r="K36" s="140">
        <v>626</v>
      </c>
      <c r="L36" s="208">
        <v>10445</v>
      </c>
      <c r="Q36" s="207"/>
      <c r="R36" s="207"/>
      <c r="T36" s="207"/>
      <c r="W36" s="207"/>
      <c r="Y36" s="207"/>
    </row>
    <row r="37" spans="1:25">
      <c r="A37" s="1"/>
      <c r="B37" s="1" t="s">
        <v>11</v>
      </c>
      <c r="C37" s="140">
        <v>645</v>
      </c>
      <c r="D37" s="201">
        <v>1505</v>
      </c>
      <c r="E37" s="201">
        <v>1728</v>
      </c>
      <c r="F37" s="140">
        <v>601</v>
      </c>
      <c r="G37" s="201">
        <v>1400</v>
      </c>
      <c r="H37" s="140">
        <v>652</v>
      </c>
      <c r="I37" s="140">
        <v>368</v>
      </c>
      <c r="J37" s="201">
        <v>2255</v>
      </c>
      <c r="K37" s="140">
        <v>611</v>
      </c>
      <c r="L37" s="208">
        <v>9765</v>
      </c>
      <c r="Q37" s="207"/>
      <c r="R37" s="207"/>
      <c r="T37" s="207"/>
      <c r="W37" s="207"/>
      <c r="Y37" s="207"/>
    </row>
    <row r="38" spans="1:25" s="11" customFormat="1">
      <c r="A38" s="1" t="s">
        <v>23</v>
      </c>
      <c r="B38" s="1" t="s">
        <v>10</v>
      </c>
      <c r="C38" s="201">
        <v>1378</v>
      </c>
      <c r="D38" s="201">
        <v>3002</v>
      </c>
      <c r="E38" s="201">
        <v>3561</v>
      </c>
      <c r="F38" s="201">
        <v>1293</v>
      </c>
      <c r="G38" s="201">
        <v>2754</v>
      </c>
      <c r="H38" s="201">
        <v>1437</v>
      </c>
      <c r="I38" s="140">
        <v>769</v>
      </c>
      <c r="J38" s="201">
        <v>4739</v>
      </c>
      <c r="K38" s="201">
        <v>1296</v>
      </c>
      <c r="L38" s="208">
        <v>20229</v>
      </c>
      <c r="P38" s="109"/>
      <c r="Q38" s="109"/>
      <c r="R38" s="109"/>
      <c r="S38" s="109"/>
      <c r="T38" s="109"/>
      <c r="U38" s="109"/>
      <c r="W38" s="109"/>
      <c r="X38" s="109"/>
      <c r="Y38" s="109"/>
    </row>
    <row r="39" spans="1:25">
      <c r="A39" s="1"/>
      <c r="B39" s="1" t="s">
        <v>109</v>
      </c>
      <c r="C39" s="140">
        <v>690</v>
      </c>
      <c r="D39" s="201">
        <v>1512</v>
      </c>
      <c r="E39" s="201">
        <v>1789</v>
      </c>
      <c r="F39" s="140">
        <v>672</v>
      </c>
      <c r="G39" s="201">
        <v>1431</v>
      </c>
      <c r="H39" s="140">
        <v>747</v>
      </c>
      <c r="I39" s="140">
        <v>390</v>
      </c>
      <c r="J39" s="201">
        <v>2355</v>
      </c>
      <c r="K39" s="140">
        <v>649</v>
      </c>
      <c r="L39" s="208">
        <v>10235</v>
      </c>
      <c r="Q39" s="207"/>
      <c r="R39" s="207"/>
      <c r="T39" s="207"/>
      <c r="W39" s="207"/>
      <c r="Y39" s="207"/>
    </row>
    <row r="40" spans="1:25">
      <c r="A40" s="1"/>
      <c r="B40" s="1" t="s">
        <v>11</v>
      </c>
      <c r="C40" s="140">
        <v>688</v>
      </c>
      <c r="D40" s="201">
        <v>1490</v>
      </c>
      <c r="E40" s="201">
        <v>1772</v>
      </c>
      <c r="F40" s="140">
        <v>621</v>
      </c>
      <c r="G40" s="201">
        <v>1323</v>
      </c>
      <c r="H40" s="140">
        <v>690</v>
      </c>
      <c r="I40" s="140">
        <v>379</v>
      </c>
      <c r="J40" s="201">
        <v>2384</v>
      </c>
      <c r="K40" s="140">
        <v>647</v>
      </c>
      <c r="L40" s="208">
        <v>9994</v>
      </c>
      <c r="Q40" s="207"/>
      <c r="R40" s="207"/>
      <c r="T40" s="207"/>
      <c r="W40" s="207"/>
      <c r="Y40" s="207"/>
    </row>
    <row r="41" spans="1:25" s="11" customFormat="1">
      <c r="A41" s="1" t="s">
        <v>24</v>
      </c>
      <c r="B41" s="1" t="s">
        <v>10</v>
      </c>
      <c r="C41" s="201">
        <v>1362</v>
      </c>
      <c r="D41" s="201">
        <v>2881</v>
      </c>
      <c r="E41" s="201">
        <v>3476</v>
      </c>
      <c r="F41" s="201">
        <v>1271</v>
      </c>
      <c r="G41" s="201">
        <v>2728</v>
      </c>
      <c r="H41" s="201">
        <v>1398</v>
      </c>
      <c r="I41" s="140">
        <v>730</v>
      </c>
      <c r="J41" s="201">
        <v>4477</v>
      </c>
      <c r="K41" s="201">
        <v>1293</v>
      </c>
      <c r="L41" s="208">
        <v>19616</v>
      </c>
      <c r="P41" s="109"/>
      <c r="Q41" s="109"/>
      <c r="R41" s="109"/>
      <c r="S41" s="109"/>
      <c r="T41" s="109"/>
      <c r="U41" s="109"/>
      <c r="W41" s="109"/>
      <c r="X41" s="109"/>
      <c r="Y41" s="109"/>
    </row>
    <row r="42" spans="1:25">
      <c r="A42" s="1"/>
      <c r="B42" s="1" t="s">
        <v>109</v>
      </c>
      <c r="C42" s="140">
        <v>726</v>
      </c>
      <c r="D42" s="201">
        <v>1543</v>
      </c>
      <c r="E42" s="201">
        <v>1733</v>
      </c>
      <c r="F42" s="140">
        <v>650</v>
      </c>
      <c r="G42" s="201">
        <v>1424</v>
      </c>
      <c r="H42" s="140">
        <v>737</v>
      </c>
      <c r="I42" s="140">
        <v>384</v>
      </c>
      <c r="J42" s="201">
        <v>2337</v>
      </c>
      <c r="K42" s="140">
        <v>655</v>
      </c>
      <c r="L42" s="208">
        <v>10189</v>
      </c>
      <c r="Q42" s="207"/>
      <c r="R42" s="207"/>
      <c r="T42" s="207"/>
      <c r="W42" s="207"/>
      <c r="Y42" s="207"/>
    </row>
    <row r="43" spans="1:25">
      <c r="A43" s="1"/>
      <c r="B43" s="1" t="s">
        <v>11</v>
      </c>
      <c r="C43" s="140">
        <v>636</v>
      </c>
      <c r="D43" s="201">
        <v>1338</v>
      </c>
      <c r="E43" s="201">
        <v>1743</v>
      </c>
      <c r="F43" s="140">
        <v>621</v>
      </c>
      <c r="G43" s="201">
        <v>1304</v>
      </c>
      <c r="H43" s="140">
        <v>661</v>
      </c>
      <c r="I43" s="140">
        <v>346</v>
      </c>
      <c r="J43" s="201">
        <v>2140</v>
      </c>
      <c r="K43" s="140">
        <v>638</v>
      </c>
      <c r="L43" s="208">
        <v>9427</v>
      </c>
      <c r="Q43" s="207"/>
      <c r="R43" s="207"/>
      <c r="T43" s="207"/>
      <c r="W43" s="207"/>
      <c r="Y43" s="207"/>
    </row>
    <row r="44" spans="1:25" s="11" customFormat="1">
      <c r="A44" s="1" t="s">
        <v>25</v>
      </c>
      <c r="B44" s="1" t="s">
        <v>10</v>
      </c>
      <c r="C44" s="201">
        <v>1417</v>
      </c>
      <c r="D44" s="201">
        <v>2989</v>
      </c>
      <c r="E44" s="201">
        <v>3497</v>
      </c>
      <c r="F44" s="201">
        <v>1250</v>
      </c>
      <c r="G44" s="201">
        <v>2657</v>
      </c>
      <c r="H44" s="201">
        <v>1408</v>
      </c>
      <c r="I44" s="140">
        <v>759</v>
      </c>
      <c r="J44" s="201">
        <v>4451</v>
      </c>
      <c r="K44" s="201">
        <v>1259</v>
      </c>
      <c r="L44" s="208">
        <v>19687</v>
      </c>
      <c r="P44" s="109"/>
      <c r="Q44" s="109"/>
      <c r="R44" s="109"/>
      <c r="S44" s="109"/>
      <c r="T44" s="109"/>
      <c r="U44" s="109"/>
      <c r="W44" s="109"/>
      <c r="X44" s="109"/>
      <c r="Y44" s="109"/>
    </row>
    <row r="45" spans="1:25">
      <c r="A45" s="1"/>
      <c r="B45" s="1" t="s">
        <v>109</v>
      </c>
      <c r="C45" s="140">
        <v>761</v>
      </c>
      <c r="D45" s="201">
        <v>1531</v>
      </c>
      <c r="E45" s="201">
        <v>1829</v>
      </c>
      <c r="F45" s="140">
        <v>652</v>
      </c>
      <c r="G45" s="201">
        <v>1346</v>
      </c>
      <c r="H45" s="140">
        <v>663</v>
      </c>
      <c r="I45" s="140">
        <v>415</v>
      </c>
      <c r="J45" s="201">
        <v>2252</v>
      </c>
      <c r="K45" s="140">
        <v>645</v>
      </c>
      <c r="L45" s="208">
        <v>10094</v>
      </c>
      <c r="Q45" s="207"/>
      <c r="R45" s="207"/>
      <c r="T45" s="207"/>
      <c r="W45" s="207"/>
      <c r="Y45" s="207"/>
    </row>
    <row r="46" spans="1:25">
      <c r="A46" s="1"/>
      <c r="B46" s="1" t="s">
        <v>11</v>
      </c>
      <c r="C46" s="140">
        <v>656</v>
      </c>
      <c r="D46" s="201">
        <v>1458</v>
      </c>
      <c r="E46" s="201">
        <v>1668</v>
      </c>
      <c r="F46" s="140">
        <v>598</v>
      </c>
      <c r="G46" s="201">
        <v>1311</v>
      </c>
      <c r="H46" s="140">
        <v>745</v>
      </c>
      <c r="I46" s="140">
        <v>344</v>
      </c>
      <c r="J46" s="201">
        <v>2199</v>
      </c>
      <c r="K46" s="140">
        <v>614</v>
      </c>
      <c r="L46" s="208">
        <v>9593</v>
      </c>
      <c r="Q46" s="207"/>
      <c r="R46" s="207"/>
      <c r="T46" s="207"/>
      <c r="W46" s="207"/>
      <c r="Y46" s="207"/>
    </row>
    <row r="47" spans="1:25" s="11" customFormat="1">
      <c r="A47" s="1" t="s">
        <v>26</v>
      </c>
      <c r="B47" s="1" t="s">
        <v>10</v>
      </c>
      <c r="C47" s="201">
        <v>1475</v>
      </c>
      <c r="D47" s="201">
        <v>3095</v>
      </c>
      <c r="E47" s="201">
        <v>3561</v>
      </c>
      <c r="F47" s="201">
        <v>1234</v>
      </c>
      <c r="G47" s="201">
        <v>2767</v>
      </c>
      <c r="H47" s="201">
        <v>1365</v>
      </c>
      <c r="I47" s="140">
        <v>828</v>
      </c>
      <c r="J47" s="201">
        <v>4413</v>
      </c>
      <c r="K47" s="201">
        <v>1333</v>
      </c>
      <c r="L47" s="208">
        <v>20071</v>
      </c>
      <c r="P47" s="109"/>
      <c r="Q47" s="109"/>
      <c r="R47" s="109"/>
      <c r="S47" s="109"/>
      <c r="T47" s="109"/>
      <c r="U47" s="109"/>
      <c r="W47" s="109"/>
      <c r="X47" s="109"/>
      <c r="Y47" s="109"/>
    </row>
    <row r="48" spans="1:25">
      <c r="A48" s="1"/>
      <c r="B48" s="1" t="s">
        <v>109</v>
      </c>
      <c r="C48" s="140">
        <v>734</v>
      </c>
      <c r="D48" s="201">
        <v>1615</v>
      </c>
      <c r="E48" s="201">
        <v>1844</v>
      </c>
      <c r="F48" s="140">
        <v>633</v>
      </c>
      <c r="G48" s="201">
        <v>1469</v>
      </c>
      <c r="H48" s="140">
        <v>695</v>
      </c>
      <c r="I48" s="140">
        <v>441</v>
      </c>
      <c r="J48" s="201">
        <v>2293</v>
      </c>
      <c r="K48" s="140">
        <v>690</v>
      </c>
      <c r="L48" s="208">
        <v>10414</v>
      </c>
      <c r="Q48" s="207"/>
      <c r="R48" s="207"/>
      <c r="T48" s="207"/>
      <c r="W48" s="207"/>
      <c r="Y48" s="207"/>
    </row>
    <row r="49" spans="1:25">
      <c r="A49" s="1"/>
      <c r="B49" s="1" t="s">
        <v>11</v>
      </c>
      <c r="C49" s="140">
        <v>741</v>
      </c>
      <c r="D49" s="201">
        <v>1480</v>
      </c>
      <c r="E49" s="201">
        <v>1717</v>
      </c>
      <c r="F49" s="140">
        <v>601</v>
      </c>
      <c r="G49" s="201">
        <v>1298</v>
      </c>
      <c r="H49" s="140">
        <v>670</v>
      </c>
      <c r="I49" s="140">
        <v>387</v>
      </c>
      <c r="J49" s="201">
        <v>2120</v>
      </c>
      <c r="K49" s="140">
        <v>643</v>
      </c>
      <c r="L49" s="208">
        <v>9657</v>
      </c>
      <c r="Q49" s="207"/>
      <c r="R49" s="207"/>
      <c r="T49" s="207"/>
      <c r="W49" s="207"/>
      <c r="Y49" s="207"/>
    </row>
    <row r="50" spans="1:25" s="11" customFormat="1">
      <c r="A50" s="1" t="s">
        <v>27</v>
      </c>
      <c r="B50" s="1" t="s">
        <v>10</v>
      </c>
      <c r="C50" s="201">
        <v>1444</v>
      </c>
      <c r="D50" s="201">
        <v>3075</v>
      </c>
      <c r="E50" s="201">
        <v>3471</v>
      </c>
      <c r="F50" s="201">
        <v>1306</v>
      </c>
      <c r="G50" s="201">
        <v>2743</v>
      </c>
      <c r="H50" s="201">
        <v>1376</v>
      </c>
      <c r="I50" s="140">
        <v>748</v>
      </c>
      <c r="J50" s="201">
        <v>4191</v>
      </c>
      <c r="K50" s="201">
        <v>1291</v>
      </c>
      <c r="L50" s="208">
        <v>19645</v>
      </c>
      <c r="P50" s="109"/>
      <c r="Q50" s="109"/>
      <c r="R50" s="109"/>
      <c r="S50" s="109"/>
      <c r="T50" s="109"/>
      <c r="U50" s="109"/>
      <c r="W50" s="109"/>
      <c r="X50" s="109"/>
      <c r="Y50" s="109"/>
    </row>
    <row r="51" spans="1:25">
      <c r="A51" s="1"/>
      <c r="B51" s="1" t="s">
        <v>109</v>
      </c>
      <c r="C51" s="140">
        <v>739</v>
      </c>
      <c r="D51" s="201">
        <v>1571</v>
      </c>
      <c r="E51" s="201">
        <v>1795</v>
      </c>
      <c r="F51" s="140">
        <v>655</v>
      </c>
      <c r="G51" s="201">
        <v>1427</v>
      </c>
      <c r="H51" s="140">
        <v>678</v>
      </c>
      <c r="I51" s="140">
        <v>371</v>
      </c>
      <c r="J51" s="201">
        <v>2081</v>
      </c>
      <c r="K51" s="140">
        <v>671</v>
      </c>
      <c r="L51" s="208">
        <v>9988</v>
      </c>
      <c r="Q51" s="207"/>
      <c r="R51" s="207"/>
      <c r="T51" s="207"/>
      <c r="W51" s="207"/>
      <c r="Y51" s="207"/>
    </row>
    <row r="52" spans="1:25">
      <c r="A52" s="1"/>
      <c r="B52" s="1" t="s">
        <v>11</v>
      </c>
      <c r="C52" s="140">
        <v>705</v>
      </c>
      <c r="D52" s="201">
        <v>1504</v>
      </c>
      <c r="E52" s="201">
        <v>1676</v>
      </c>
      <c r="F52" s="140">
        <v>651</v>
      </c>
      <c r="G52" s="201">
        <v>1316</v>
      </c>
      <c r="H52" s="140">
        <v>698</v>
      </c>
      <c r="I52" s="140">
        <v>377</v>
      </c>
      <c r="J52" s="201">
        <v>2110</v>
      </c>
      <c r="K52" s="140">
        <v>620</v>
      </c>
      <c r="L52" s="208">
        <v>9657</v>
      </c>
      <c r="Q52" s="207"/>
      <c r="R52" s="207"/>
      <c r="T52" s="207"/>
      <c r="W52" s="207"/>
      <c r="Y52" s="207"/>
    </row>
    <row r="53" spans="1:25" s="11" customFormat="1">
      <c r="A53" s="1" t="s">
        <v>28</v>
      </c>
      <c r="B53" s="1" t="s">
        <v>10</v>
      </c>
      <c r="C53" s="201">
        <v>1370</v>
      </c>
      <c r="D53" s="201">
        <v>2931</v>
      </c>
      <c r="E53" s="201">
        <v>3411</v>
      </c>
      <c r="F53" s="201">
        <v>1170</v>
      </c>
      <c r="G53" s="201">
        <v>2625</v>
      </c>
      <c r="H53" s="201">
        <v>1321</v>
      </c>
      <c r="I53" s="140">
        <v>772</v>
      </c>
      <c r="J53" s="201">
        <v>3967</v>
      </c>
      <c r="K53" s="201">
        <v>1349</v>
      </c>
      <c r="L53" s="208">
        <v>18916</v>
      </c>
      <c r="P53" s="109"/>
      <c r="Q53" s="109"/>
      <c r="R53" s="109"/>
      <c r="S53" s="109"/>
      <c r="T53" s="109"/>
      <c r="U53" s="109"/>
      <c r="W53" s="109"/>
      <c r="X53" s="109"/>
      <c r="Y53" s="109"/>
    </row>
    <row r="54" spans="1:25">
      <c r="A54" s="1"/>
      <c r="B54" s="1" t="s">
        <v>109</v>
      </c>
      <c r="C54" s="140">
        <v>725</v>
      </c>
      <c r="D54" s="201">
        <v>1522</v>
      </c>
      <c r="E54" s="201">
        <v>1797</v>
      </c>
      <c r="F54" s="140">
        <v>617</v>
      </c>
      <c r="G54" s="201">
        <v>1345</v>
      </c>
      <c r="H54" s="140">
        <v>688</v>
      </c>
      <c r="I54" s="140">
        <v>397</v>
      </c>
      <c r="J54" s="201">
        <v>1986</v>
      </c>
      <c r="K54" s="140">
        <v>654</v>
      </c>
      <c r="L54" s="208">
        <v>9731</v>
      </c>
      <c r="Q54" s="207"/>
      <c r="R54" s="207"/>
      <c r="T54" s="207"/>
      <c r="W54" s="207"/>
      <c r="Y54" s="207"/>
    </row>
    <row r="55" spans="1:25">
      <c r="A55" s="1"/>
      <c r="B55" s="1" t="s">
        <v>11</v>
      </c>
      <c r="C55" s="140">
        <v>645</v>
      </c>
      <c r="D55" s="201">
        <v>1409</v>
      </c>
      <c r="E55" s="201">
        <v>1614</v>
      </c>
      <c r="F55" s="140">
        <v>553</v>
      </c>
      <c r="G55" s="201">
        <v>1280</v>
      </c>
      <c r="H55" s="140">
        <v>633</v>
      </c>
      <c r="I55" s="140">
        <v>375</v>
      </c>
      <c r="J55" s="201">
        <v>1981</v>
      </c>
      <c r="K55" s="140">
        <v>695</v>
      </c>
      <c r="L55" s="208">
        <v>9185</v>
      </c>
      <c r="Q55" s="207"/>
      <c r="R55" s="207"/>
      <c r="T55" s="207"/>
      <c r="W55" s="207"/>
      <c r="Y55" s="207"/>
    </row>
    <row r="56" spans="1:25" s="11" customFormat="1">
      <c r="A56" s="1" t="s">
        <v>29</v>
      </c>
      <c r="B56" s="1" t="s">
        <v>10</v>
      </c>
      <c r="C56" s="201">
        <v>1347</v>
      </c>
      <c r="D56" s="201">
        <v>2804</v>
      </c>
      <c r="E56" s="201">
        <v>3344</v>
      </c>
      <c r="F56" s="201">
        <v>1195</v>
      </c>
      <c r="G56" s="201">
        <v>2720</v>
      </c>
      <c r="H56" s="201">
        <v>1332</v>
      </c>
      <c r="I56" s="140">
        <v>659</v>
      </c>
      <c r="J56" s="201">
        <v>4037</v>
      </c>
      <c r="K56" s="201">
        <v>1291</v>
      </c>
      <c r="L56" s="208">
        <v>18729</v>
      </c>
      <c r="P56" s="109"/>
      <c r="Q56" s="109"/>
      <c r="R56" s="109"/>
      <c r="S56" s="109"/>
      <c r="T56" s="109"/>
      <c r="U56" s="109"/>
      <c r="W56" s="109"/>
      <c r="X56" s="109"/>
      <c r="Y56" s="109"/>
    </row>
    <row r="57" spans="1:25">
      <c r="A57" s="1"/>
      <c r="B57" s="1" t="s">
        <v>109</v>
      </c>
      <c r="C57" s="140">
        <v>668</v>
      </c>
      <c r="D57" s="201">
        <v>1370</v>
      </c>
      <c r="E57" s="201">
        <v>1696</v>
      </c>
      <c r="F57" s="140">
        <v>598</v>
      </c>
      <c r="G57" s="201">
        <v>1395</v>
      </c>
      <c r="H57" s="140">
        <v>678</v>
      </c>
      <c r="I57" s="140">
        <v>333</v>
      </c>
      <c r="J57" s="201">
        <v>2024</v>
      </c>
      <c r="K57" s="140">
        <v>679</v>
      </c>
      <c r="L57" s="208">
        <v>9441</v>
      </c>
      <c r="Q57" s="207"/>
      <c r="R57" s="207"/>
      <c r="T57" s="207"/>
      <c r="W57" s="207"/>
      <c r="Y57" s="207"/>
    </row>
    <row r="58" spans="1:25">
      <c r="A58" s="1"/>
      <c r="B58" s="1" t="s">
        <v>11</v>
      </c>
      <c r="C58" s="140">
        <v>679</v>
      </c>
      <c r="D58" s="201">
        <v>1434</v>
      </c>
      <c r="E58" s="201">
        <v>1648</v>
      </c>
      <c r="F58" s="140">
        <v>597</v>
      </c>
      <c r="G58" s="201">
        <v>1325</v>
      </c>
      <c r="H58" s="140">
        <v>654</v>
      </c>
      <c r="I58" s="140">
        <v>326</v>
      </c>
      <c r="J58" s="201">
        <v>2013</v>
      </c>
      <c r="K58" s="140">
        <v>612</v>
      </c>
      <c r="L58" s="208">
        <v>9288</v>
      </c>
      <c r="Q58" s="207"/>
      <c r="R58" s="207"/>
      <c r="T58" s="207"/>
      <c r="W58" s="207"/>
      <c r="Y58" s="207"/>
    </row>
    <row r="59" spans="1:25" s="11" customFormat="1">
      <c r="A59" s="1" t="s">
        <v>30</v>
      </c>
      <c r="B59" s="1" t="s">
        <v>10</v>
      </c>
      <c r="C59" s="140">
        <v>641</v>
      </c>
      <c r="D59" s="201">
        <v>1295</v>
      </c>
      <c r="E59" s="201">
        <v>1582</v>
      </c>
      <c r="F59" s="140">
        <v>642</v>
      </c>
      <c r="G59" s="201">
        <v>1322</v>
      </c>
      <c r="H59" s="140">
        <v>621</v>
      </c>
      <c r="I59" s="140">
        <v>339</v>
      </c>
      <c r="J59" s="201">
        <v>1954</v>
      </c>
      <c r="K59" s="140">
        <v>644</v>
      </c>
      <c r="L59" s="208">
        <v>9040</v>
      </c>
      <c r="Q59" s="109"/>
      <c r="R59" s="109"/>
      <c r="T59" s="109"/>
      <c r="W59" s="109"/>
      <c r="Y59" s="109"/>
    </row>
    <row r="60" spans="1:25">
      <c r="A60" s="1"/>
      <c r="B60" s="1" t="s">
        <v>109</v>
      </c>
      <c r="C60" s="140">
        <v>353</v>
      </c>
      <c r="D60" s="140">
        <v>742</v>
      </c>
      <c r="E60" s="201">
        <v>863</v>
      </c>
      <c r="F60" s="140">
        <v>349</v>
      </c>
      <c r="G60" s="140">
        <v>749</v>
      </c>
      <c r="H60" s="140">
        <v>358</v>
      </c>
      <c r="I60" s="140">
        <v>203</v>
      </c>
      <c r="J60" s="201">
        <v>1110</v>
      </c>
      <c r="K60" s="140">
        <v>363</v>
      </c>
      <c r="L60" s="208">
        <v>5090</v>
      </c>
      <c r="W60" s="207"/>
      <c r="Y60" s="207"/>
    </row>
    <row r="61" spans="1:25">
      <c r="A61" s="1"/>
      <c r="B61" s="1" t="s">
        <v>11</v>
      </c>
      <c r="C61" s="140">
        <v>288</v>
      </c>
      <c r="D61" s="140">
        <v>553</v>
      </c>
      <c r="E61" s="140">
        <v>719</v>
      </c>
      <c r="F61" s="140">
        <v>293</v>
      </c>
      <c r="G61" s="140">
        <v>573</v>
      </c>
      <c r="H61" s="140">
        <v>263</v>
      </c>
      <c r="I61" s="140">
        <v>136</v>
      </c>
      <c r="J61" s="140">
        <v>844</v>
      </c>
      <c r="K61" s="140">
        <v>281</v>
      </c>
      <c r="L61" s="208">
        <v>3950</v>
      </c>
      <c r="Y61" s="207"/>
    </row>
    <row r="62" spans="1:25" s="11" customFormat="1">
      <c r="A62" s="1" t="s">
        <v>31</v>
      </c>
      <c r="B62" s="1" t="s">
        <v>10</v>
      </c>
      <c r="C62" s="140">
        <v>477</v>
      </c>
      <c r="D62" s="201">
        <v>947</v>
      </c>
      <c r="E62" s="201">
        <v>1318</v>
      </c>
      <c r="F62" s="140">
        <v>511</v>
      </c>
      <c r="G62" s="201">
        <v>1117</v>
      </c>
      <c r="H62" s="140">
        <v>482</v>
      </c>
      <c r="I62" s="140">
        <v>304</v>
      </c>
      <c r="J62" s="201">
        <v>1522</v>
      </c>
      <c r="K62" s="140">
        <v>461</v>
      </c>
      <c r="L62" s="208">
        <v>7139</v>
      </c>
      <c r="R62" s="109"/>
      <c r="T62" s="109"/>
      <c r="W62" s="109"/>
      <c r="Y62" s="109"/>
    </row>
    <row r="63" spans="1:25">
      <c r="A63" s="1"/>
      <c r="B63" s="1" t="s">
        <v>109</v>
      </c>
      <c r="C63" s="140">
        <v>284</v>
      </c>
      <c r="D63" s="140">
        <v>537</v>
      </c>
      <c r="E63" s="140">
        <v>758</v>
      </c>
      <c r="F63" s="140">
        <v>276</v>
      </c>
      <c r="G63" s="140">
        <v>596</v>
      </c>
      <c r="H63" s="140">
        <v>278</v>
      </c>
      <c r="I63" s="140">
        <v>180</v>
      </c>
      <c r="J63" s="140">
        <v>840</v>
      </c>
      <c r="K63" s="140">
        <v>254</v>
      </c>
      <c r="L63" s="208">
        <v>4003</v>
      </c>
      <c r="Y63" s="207"/>
    </row>
    <row r="64" spans="1:25">
      <c r="A64" s="1"/>
      <c r="B64" s="1" t="s">
        <v>11</v>
      </c>
      <c r="C64" s="140">
        <v>193</v>
      </c>
      <c r="D64" s="140">
        <v>410</v>
      </c>
      <c r="E64" s="140">
        <v>560</v>
      </c>
      <c r="F64" s="140">
        <v>235</v>
      </c>
      <c r="G64" s="140">
        <v>521</v>
      </c>
      <c r="H64" s="140">
        <v>204</v>
      </c>
      <c r="I64" s="140">
        <v>124</v>
      </c>
      <c r="J64" s="140">
        <v>682</v>
      </c>
      <c r="K64" s="140">
        <v>207</v>
      </c>
      <c r="L64" s="208">
        <v>3136</v>
      </c>
      <c r="Y64" s="207"/>
    </row>
    <row r="65" spans="1:25" s="11" customFormat="1">
      <c r="A65" s="1" t="s">
        <v>33</v>
      </c>
      <c r="B65" s="1" t="s">
        <v>10</v>
      </c>
      <c r="C65" s="140">
        <v>341</v>
      </c>
      <c r="D65" s="140">
        <v>790</v>
      </c>
      <c r="E65" s="201">
        <v>1063</v>
      </c>
      <c r="F65" s="140">
        <v>422</v>
      </c>
      <c r="G65" s="201">
        <v>945</v>
      </c>
      <c r="H65" s="140">
        <v>399</v>
      </c>
      <c r="I65" s="140">
        <v>229</v>
      </c>
      <c r="J65" s="201">
        <v>1377</v>
      </c>
      <c r="K65" s="140">
        <v>354</v>
      </c>
      <c r="L65" s="208">
        <v>5920</v>
      </c>
      <c r="R65" s="109"/>
      <c r="W65" s="109"/>
      <c r="Y65" s="109"/>
    </row>
    <row r="66" spans="1:25">
      <c r="A66" s="1"/>
      <c r="B66" s="1" t="s">
        <v>109</v>
      </c>
      <c r="C66" s="140">
        <v>193</v>
      </c>
      <c r="D66" s="140">
        <v>478</v>
      </c>
      <c r="E66" s="140">
        <v>630</v>
      </c>
      <c r="F66" s="140">
        <v>236</v>
      </c>
      <c r="G66" s="140">
        <v>503</v>
      </c>
      <c r="H66" s="140">
        <v>217</v>
      </c>
      <c r="I66" s="140">
        <v>143</v>
      </c>
      <c r="J66" s="140">
        <v>767</v>
      </c>
      <c r="K66" s="140">
        <v>217</v>
      </c>
      <c r="L66" s="208">
        <v>3384</v>
      </c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09"/>
    </row>
    <row r="67" spans="1:25">
      <c r="A67" s="17"/>
      <c r="B67" s="1" t="s">
        <v>11</v>
      </c>
      <c r="C67" s="140">
        <v>148</v>
      </c>
      <c r="D67" s="140">
        <v>312</v>
      </c>
      <c r="E67" s="140">
        <v>433</v>
      </c>
      <c r="F67" s="140">
        <v>186</v>
      </c>
      <c r="G67" s="140">
        <v>442</v>
      </c>
      <c r="H67" s="140">
        <v>182</v>
      </c>
      <c r="I67" s="140">
        <v>86</v>
      </c>
      <c r="J67" s="140">
        <v>610</v>
      </c>
      <c r="K67" s="140">
        <v>137</v>
      </c>
      <c r="L67" s="208">
        <v>2536</v>
      </c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09"/>
    </row>
    <row r="68" spans="1:25" s="11" customFormat="1">
      <c r="A68" s="1" t="s">
        <v>34</v>
      </c>
      <c r="B68" s="1" t="s">
        <v>10</v>
      </c>
      <c r="C68" s="140">
        <v>266</v>
      </c>
      <c r="D68" s="140">
        <v>667</v>
      </c>
      <c r="E68" s="140">
        <v>849</v>
      </c>
      <c r="F68" s="140">
        <v>362</v>
      </c>
      <c r="G68" s="140">
        <v>806</v>
      </c>
      <c r="H68" s="140">
        <v>302</v>
      </c>
      <c r="I68" s="140">
        <v>148</v>
      </c>
      <c r="J68" s="201">
        <v>1070</v>
      </c>
      <c r="K68" s="140">
        <v>284</v>
      </c>
      <c r="L68" s="208">
        <v>4754</v>
      </c>
      <c r="W68" s="109"/>
      <c r="Y68" s="109"/>
    </row>
    <row r="69" spans="1:25" s="11" customFormat="1">
      <c r="A69" s="1"/>
      <c r="B69" s="1" t="s">
        <v>109</v>
      </c>
      <c r="C69" s="140">
        <v>151</v>
      </c>
      <c r="D69" s="140">
        <v>406</v>
      </c>
      <c r="E69" s="140">
        <v>498</v>
      </c>
      <c r="F69" s="140">
        <v>189</v>
      </c>
      <c r="G69" s="140">
        <v>446</v>
      </c>
      <c r="H69" s="140">
        <v>159</v>
      </c>
      <c r="I69" s="140">
        <v>89</v>
      </c>
      <c r="J69" s="140">
        <v>602</v>
      </c>
      <c r="K69" s="140">
        <v>167</v>
      </c>
      <c r="L69" s="208">
        <v>2707</v>
      </c>
      <c r="N69"/>
      <c r="O69"/>
      <c r="P69"/>
      <c r="Q69"/>
      <c r="R69"/>
      <c r="S69"/>
      <c r="T69"/>
      <c r="U69"/>
      <c r="V69"/>
      <c r="W69"/>
      <c r="X69"/>
      <c r="Y69" s="207"/>
    </row>
    <row r="70" spans="1:25" s="11" customFormat="1">
      <c r="A70" s="17"/>
      <c r="B70" s="64" t="s">
        <v>11</v>
      </c>
      <c r="C70" s="140">
        <v>115</v>
      </c>
      <c r="D70" s="140">
        <v>261</v>
      </c>
      <c r="E70" s="140">
        <v>351</v>
      </c>
      <c r="F70" s="140">
        <v>173</v>
      </c>
      <c r="G70" s="140">
        <v>360</v>
      </c>
      <c r="H70" s="140">
        <v>143</v>
      </c>
      <c r="I70" s="140">
        <v>59</v>
      </c>
      <c r="J70" s="140">
        <v>468</v>
      </c>
      <c r="K70" s="140">
        <v>117</v>
      </c>
      <c r="L70" s="208">
        <v>2047</v>
      </c>
      <c r="N70"/>
      <c r="O70"/>
      <c r="P70"/>
      <c r="Q70"/>
      <c r="R70"/>
      <c r="S70"/>
      <c r="T70"/>
      <c r="U70"/>
      <c r="V70"/>
      <c r="W70"/>
      <c r="X70"/>
      <c r="Y70" s="207"/>
    </row>
    <row r="71" spans="1:25" s="11" customFormat="1">
      <c r="A71" s="1" t="s">
        <v>35</v>
      </c>
      <c r="B71" s="1" t="s">
        <v>10</v>
      </c>
      <c r="C71" s="140">
        <v>198</v>
      </c>
      <c r="D71" s="140">
        <v>604</v>
      </c>
      <c r="E71" s="140">
        <v>700</v>
      </c>
      <c r="F71" s="140">
        <v>301</v>
      </c>
      <c r="G71" s="140">
        <v>638</v>
      </c>
      <c r="H71" s="140">
        <v>289</v>
      </c>
      <c r="I71" s="140">
        <v>146</v>
      </c>
      <c r="J71" s="140">
        <v>894</v>
      </c>
      <c r="K71" s="140">
        <v>211</v>
      </c>
      <c r="L71" s="208">
        <v>3981</v>
      </c>
      <c r="Y71" s="109"/>
    </row>
    <row r="72" spans="1:25">
      <c r="A72" s="17"/>
      <c r="B72" s="1" t="s">
        <v>109</v>
      </c>
      <c r="C72" s="140">
        <v>119</v>
      </c>
      <c r="D72" s="140">
        <v>346</v>
      </c>
      <c r="E72" s="140">
        <v>413</v>
      </c>
      <c r="F72" s="140">
        <v>158</v>
      </c>
      <c r="G72" s="140">
        <v>350</v>
      </c>
      <c r="H72" s="140">
        <v>142</v>
      </c>
      <c r="I72" s="140">
        <v>97</v>
      </c>
      <c r="J72" s="140">
        <v>491</v>
      </c>
      <c r="K72" s="140">
        <v>116</v>
      </c>
      <c r="L72" s="208">
        <v>2232</v>
      </c>
      <c r="M72" s="11"/>
      <c r="Y72" s="207"/>
    </row>
    <row r="73" spans="1:25">
      <c r="A73" s="17"/>
      <c r="B73" s="1" t="s">
        <v>11</v>
      </c>
      <c r="C73" s="140">
        <v>79</v>
      </c>
      <c r="D73" s="140">
        <v>258</v>
      </c>
      <c r="E73" s="140">
        <v>287</v>
      </c>
      <c r="F73" s="140">
        <v>143</v>
      </c>
      <c r="G73" s="140">
        <v>288</v>
      </c>
      <c r="H73" s="140">
        <v>147</v>
      </c>
      <c r="I73" s="140">
        <v>49</v>
      </c>
      <c r="J73" s="140">
        <v>403</v>
      </c>
      <c r="K73" s="140">
        <v>95</v>
      </c>
      <c r="L73" s="208">
        <v>1749</v>
      </c>
      <c r="M73" s="11"/>
      <c r="Y73" s="207"/>
    </row>
    <row r="74" spans="1:25" s="11" customFormat="1">
      <c r="A74" s="1" t="s">
        <v>36</v>
      </c>
      <c r="B74" s="1" t="s">
        <v>10</v>
      </c>
      <c r="C74" s="140">
        <v>142</v>
      </c>
      <c r="D74" s="140">
        <v>446</v>
      </c>
      <c r="E74" s="140">
        <v>567</v>
      </c>
      <c r="F74" s="140">
        <v>190</v>
      </c>
      <c r="G74" s="140">
        <v>496</v>
      </c>
      <c r="H74" s="140">
        <v>178</v>
      </c>
      <c r="I74" s="140">
        <v>90</v>
      </c>
      <c r="J74" s="140">
        <v>573</v>
      </c>
      <c r="K74" s="140">
        <v>165</v>
      </c>
      <c r="L74" s="208">
        <v>2847</v>
      </c>
      <c r="Y74" s="109"/>
    </row>
    <row r="75" spans="1:25">
      <c r="A75" s="17"/>
      <c r="B75" s="1" t="s">
        <v>109</v>
      </c>
      <c r="C75" s="140">
        <v>90</v>
      </c>
      <c r="D75" s="140">
        <v>254</v>
      </c>
      <c r="E75" s="140">
        <v>325</v>
      </c>
      <c r="F75" s="140">
        <v>105</v>
      </c>
      <c r="G75" s="140">
        <v>240</v>
      </c>
      <c r="H75" s="140">
        <v>105</v>
      </c>
      <c r="I75" s="140">
        <v>50</v>
      </c>
      <c r="J75" s="140">
        <v>327</v>
      </c>
      <c r="K75" s="140">
        <v>94</v>
      </c>
      <c r="L75" s="208">
        <v>1590</v>
      </c>
      <c r="M75" s="11"/>
      <c r="Y75" s="207"/>
    </row>
    <row r="76" spans="1:25">
      <c r="A76" s="17"/>
      <c r="B76" s="1" t="s">
        <v>11</v>
      </c>
      <c r="C76" s="140">
        <v>52</v>
      </c>
      <c r="D76" s="140">
        <v>192</v>
      </c>
      <c r="E76" s="140">
        <v>242</v>
      </c>
      <c r="F76" s="140">
        <v>85</v>
      </c>
      <c r="G76" s="140">
        <v>256</v>
      </c>
      <c r="H76" s="140">
        <v>73</v>
      </c>
      <c r="I76" s="140">
        <v>40</v>
      </c>
      <c r="J76" s="140">
        <v>246</v>
      </c>
      <c r="K76" s="140">
        <v>71</v>
      </c>
      <c r="L76" s="208">
        <v>1257</v>
      </c>
      <c r="M76" s="11"/>
      <c r="Y76" s="207"/>
    </row>
    <row r="77" spans="1:25" s="11" customFormat="1">
      <c r="A77" s="1" t="s">
        <v>37</v>
      </c>
      <c r="B77" s="1" t="s">
        <v>10</v>
      </c>
      <c r="C77" s="140">
        <v>125</v>
      </c>
      <c r="D77" s="140">
        <v>325</v>
      </c>
      <c r="E77" s="140">
        <v>432</v>
      </c>
      <c r="F77" s="140">
        <v>155</v>
      </c>
      <c r="G77" s="140">
        <v>355</v>
      </c>
      <c r="H77" s="140">
        <v>167</v>
      </c>
      <c r="I77" s="140">
        <v>71</v>
      </c>
      <c r="J77" s="140">
        <v>432</v>
      </c>
      <c r="K77" s="140">
        <v>120</v>
      </c>
      <c r="L77" s="208">
        <v>2182</v>
      </c>
      <c r="Y77" s="109"/>
    </row>
    <row r="78" spans="1:25">
      <c r="A78" s="17"/>
      <c r="B78" s="1" t="s">
        <v>109</v>
      </c>
      <c r="C78" s="140">
        <v>55</v>
      </c>
      <c r="D78" s="140">
        <v>167</v>
      </c>
      <c r="E78" s="140">
        <v>260</v>
      </c>
      <c r="F78" s="140">
        <v>66</v>
      </c>
      <c r="G78" s="140">
        <v>170</v>
      </c>
      <c r="H78" s="140">
        <v>98</v>
      </c>
      <c r="I78" s="140">
        <v>41</v>
      </c>
      <c r="J78" s="140">
        <v>230</v>
      </c>
      <c r="K78" s="140">
        <v>62</v>
      </c>
      <c r="L78" s="16">
        <v>1149</v>
      </c>
      <c r="Y78" s="207"/>
    </row>
    <row r="79" spans="1:25">
      <c r="A79" s="17"/>
      <c r="B79" s="1" t="s">
        <v>11</v>
      </c>
      <c r="C79" s="140">
        <v>70</v>
      </c>
      <c r="D79" s="140">
        <v>158</v>
      </c>
      <c r="E79" s="140">
        <v>172</v>
      </c>
      <c r="F79" s="140">
        <v>89</v>
      </c>
      <c r="G79" s="140">
        <v>185</v>
      </c>
      <c r="H79" s="140">
        <v>69</v>
      </c>
      <c r="I79" s="140">
        <v>30</v>
      </c>
      <c r="J79" s="140">
        <v>202</v>
      </c>
      <c r="K79" s="140">
        <v>58</v>
      </c>
      <c r="L79" s="16">
        <v>1033</v>
      </c>
      <c r="Y79" s="207"/>
    </row>
    <row r="80" spans="1:25" s="11" customFormat="1">
      <c r="A80" s="1" t="s">
        <v>38</v>
      </c>
      <c r="B80" s="1" t="s">
        <v>10</v>
      </c>
      <c r="C80" s="140">
        <v>291</v>
      </c>
      <c r="D80" s="140">
        <v>898</v>
      </c>
      <c r="E80" s="140">
        <v>1235</v>
      </c>
      <c r="F80" s="140">
        <v>463</v>
      </c>
      <c r="G80" s="140">
        <v>869</v>
      </c>
      <c r="H80" s="140">
        <v>499</v>
      </c>
      <c r="I80" s="140">
        <v>198</v>
      </c>
      <c r="J80" s="201">
        <v>1342</v>
      </c>
      <c r="K80" s="140">
        <v>364</v>
      </c>
      <c r="L80" s="208">
        <v>6159</v>
      </c>
      <c r="R80" s="109"/>
      <c r="W80" s="109"/>
      <c r="Y80" s="109"/>
    </row>
    <row r="81" spans="1:25">
      <c r="A81" s="17"/>
      <c r="B81" s="1" t="s">
        <v>109</v>
      </c>
      <c r="C81" s="140">
        <v>137</v>
      </c>
      <c r="D81" s="140">
        <v>480</v>
      </c>
      <c r="E81" s="140">
        <v>672</v>
      </c>
      <c r="F81" s="140">
        <v>217</v>
      </c>
      <c r="G81" s="140">
        <v>461</v>
      </c>
      <c r="H81" s="140">
        <v>283</v>
      </c>
      <c r="I81" s="140">
        <v>96</v>
      </c>
      <c r="J81" s="140">
        <v>736</v>
      </c>
      <c r="K81" s="140">
        <v>181</v>
      </c>
      <c r="L81" s="208">
        <v>3263</v>
      </c>
      <c r="Y81" s="207"/>
    </row>
    <row r="82" spans="1:25">
      <c r="A82" s="17"/>
      <c r="B82" s="1" t="s">
        <v>11</v>
      </c>
      <c r="C82" s="140">
        <v>154</v>
      </c>
      <c r="D82" s="140">
        <v>418</v>
      </c>
      <c r="E82" s="140">
        <v>563</v>
      </c>
      <c r="F82" s="140">
        <v>246</v>
      </c>
      <c r="G82" s="140">
        <v>408</v>
      </c>
      <c r="H82" s="140">
        <v>216</v>
      </c>
      <c r="I82" s="140">
        <v>102</v>
      </c>
      <c r="J82" s="140">
        <v>606</v>
      </c>
      <c r="K82" s="140">
        <v>183</v>
      </c>
      <c r="L82" s="208">
        <v>2896</v>
      </c>
      <c r="Y82" s="207"/>
    </row>
    <row r="83" spans="1:25" s="11" customFormat="1">
      <c r="A83" s="1" t="s">
        <v>90</v>
      </c>
      <c r="B83" s="1" t="s">
        <v>10</v>
      </c>
      <c r="C83" s="140">
        <v>321</v>
      </c>
      <c r="D83" s="140">
        <v>1313</v>
      </c>
      <c r="E83" s="140">
        <v>1367</v>
      </c>
      <c r="F83" s="140">
        <v>635</v>
      </c>
      <c r="G83" s="140">
        <v>859</v>
      </c>
      <c r="H83" s="140">
        <v>582</v>
      </c>
      <c r="I83" s="140">
        <v>300</v>
      </c>
      <c r="J83" s="201">
        <v>1751</v>
      </c>
      <c r="K83" s="140">
        <v>448</v>
      </c>
      <c r="L83" s="208">
        <v>7576</v>
      </c>
      <c r="Q83" s="109"/>
      <c r="R83" s="109"/>
      <c r="W83" s="109"/>
      <c r="Y83" s="109"/>
    </row>
    <row r="84" spans="1:25">
      <c r="A84" s="17"/>
      <c r="B84" s="1" t="s">
        <v>109</v>
      </c>
      <c r="C84" s="140">
        <v>118</v>
      </c>
      <c r="D84" s="140">
        <v>640</v>
      </c>
      <c r="E84" s="140">
        <v>598</v>
      </c>
      <c r="F84" s="140">
        <v>245</v>
      </c>
      <c r="G84" s="140">
        <v>398</v>
      </c>
      <c r="H84" s="140">
        <v>248</v>
      </c>
      <c r="I84" s="140">
        <v>144</v>
      </c>
      <c r="J84" s="140">
        <v>845</v>
      </c>
      <c r="K84" s="140">
        <v>175</v>
      </c>
      <c r="L84" s="208">
        <v>3411</v>
      </c>
      <c r="Y84" s="207"/>
    </row>
    <row r="85" spans="1:25">
      <c r="A85" s="17"/>
      <c r="B85" s="1" t="s">
        <v>11</v>
      </c>
      <c r="C85" s="140">
        <v>203</v>
      </c>
      <c r="D85" s="140">
        <v>673</v>
      </c>
      <c r="E85" s="140">
        <v>769</v>
      </c>
      <c r="F85" s="140">
        <v>390</v>
      </c>
      <c r="G85" s="140">
        <v>461</v>
      </c>
      <c r="H85" s="140">
        <v>334</v>
      </c>
      <c r="I85" s="140">
        <v>156</v>
      </c>
      <c r="J85" s="140">
        <v>906</v>
      </c>
      <c r="K85" s="140">
        <v>273</v>
      </c>
      <c r="L85" s="208">
        <v>4165</v>
      </c>
      <c r="Y85" s="207"/>
    </row>
    <row r="86" spans="1:25" s="11" customFormat="1">
      <c r="A86" s="1" t="s">
        <v>91</v>
      </c>
      <c r="B86" s="1" t="s">
        <v>10</v>
      </c>
      <c r="C86" s="140">
        <v>19</v>
      </c>
      <c r="D86" s="140">
        <v>93</v>
      </c>
      <c r="E86" s="140">
        <v>113</v>
      </c>
      <c r="F86" s="140">
        <v>76</v>
      </c>
      <c r="G86" s="140">
        <v>114</v>
      </c>
      <c r="H86" s="140">
        <v>79</v>
      </c>
      <c r="I86" s="140">
        <v>39</v>
      </c>
      <c r="J86" s="140">
        <v>284</v>
      </c>
      <c r="K86" s="140">
        <v>35</v>
      </c>
      <c r="L86" s="16">
        <v>852</v>
      </c>
    </row>
    <row r="87" spans="1:25">
      <c r="A87" s="17"/>
      <c r="B87" s="1" t="s">
        <v>109</v>
      </c>
      <c r="C87" s="140">
        <v>4</v>
      </c>
      <c r="D87" s="140">
        <v>63</v>
      </c>
      <c r="E87" s="140">
        <v>48</v>
      </c>
      <c r="F87" s="140">
        <v>26</v>
      </c>
      <c r="G87" s="140">
        <v>66</v>
      </c>
      <c r="H87" s="140">
        <v>40</v>
      </c>
      <c r="I87" s="140">
        <v>23</v>
      </c>
      <c r="J87" s="140">
        <v>150</v>
      </c>
      <c r="K87" s="140">
        <v>4</v>
      </c>
      <c r="L87" s="16">
        <v>424</v>
      </c>
    </row>
    <row r="88" spans="1:25">
      <c r="A88" s="17"/>
      <c r="B88" s="1" t="s">
        <v>11</v>
      </c>
      <c r="C88" s="140">
        <v>15</v>
      </c>
      <c r="D88" s="140">
        <v>30</v>
      </c>
      <c r="E88" s="140">
        <v>65</v>
      </c>
      <c r="F88" s="140">
        <v>50</v>
      </c>
      <c r="G88" s="140">
        <v>48</v>
      </c>
      <c r="H88" s="140">
        <v>39</v>
      </c>
      <c r="I88" s="140">
        <v>16</v>
      </c>
      <c r="J88" s="140">
        <v>134</v>
      </c>
      <c r="K88" s="140">
        <v>31</v>
      </c>
      <c r="L88" s="16">
        <v>428</v>
      </c>
    </row>
    <row r="89" spans="1:25" s="11" customFormat="1">
      <c r="A89" s="1" t="s">
        <v>92</v>
      </c>
      <c r="B89" s="1" t="s">
        <v>10</v>
      </c>
      <c r="C89" s="140">
        <v>5</v>
      </c>
      <c r="D89" s="140">
        <v>20</v>
      </c>
      <c r="E89" s="140">
        <v>56</v>
      </c>
      <c r="F89" s="140">
        <v>11</v>
      </c>
      <c r="G89" s="140">
        <v>40</v>
      </c>
      <c r="H89" s="140">
        <v>19</v>
      </c>
      <c r="I89" s="140">
        <v>9</v>
      </c>
      <c r="J89" s="140">
        <v>121</v>
      </c>
      <c r="K89" s="140">
        <v>8</v>
      </c>
      <c r="L89" s="16">
        <v>289</v>
      </c>
      <c r="N89"/>
      <c r="O89"/>
      <c r="P89"/>
      <c r="Q89"/>
      <c r="R89"/>
      <c r="S89"/>
      <c r="T89"/>
      <c r="U89"/>
      <c r="V89"/>
      <c r="W89"/>
      <c r="X89"/>
      <c r="Y89"/>
    </row>
    <row r="90" spans="1:25">
      <c r="A90" s="17"/>
      <c r="B90" s="1" t="s">
        <v>109</v>
      </c>
      <c r="C90" s="140"/>
      <c r="D90" s="140">
        <v>9</v>
      </c>
      <c r="E90" s="140">
        <v>22</v>
      </c>
      <c r="F90" s="140">
        <v>5</v>
      </c>
      <c r="G90" s="140">
        <v>25</v>
      </c>
      <c r="H90" s="140">
        <v>10</v>
      </c>
      <c r="I90" s="140">
        <v>4</v>
      </c>
      <c r="J90" s="140">
        <v>45</v>
      </c>
      <c r="K90" s="140">
        <v>1</v>
      </c>
      <c r="L90" s="16">
        <v>121</v>
      </c>
    </row>
    <row r="91" spans="1:25">
      <c r="A91" s="17"/>
      <c r="B91" s="1" t="s">
        <v>11</v>
      </c>
      <c r="C91" s="140">
        <v>5</v>
      </c>
      <c r="D91" s="140">
        <v>11</v>
      </c>
      <c r="E91" s="140">
        <v>34</v>
      </c>
      <c r="F91" s="140">
        <v>6</v>
      </c>
      <c r="G91" s="140">
        <v>15</v>
      </c>
      <c r="H91" s="140">
        <v>9</v>
      </c>
      <c r="I91" s="140">
        <v>5</v>
      </c>
      <c r="J91" s="140">
        <v>76</v>
      </c>
      <c r="K91" s="140">
        <v>7</v>
      </c>
      <c r="L91" s="16">
        <v>168</v>
      </c>
    </row>
    <row r="92" spans="1:25">
      <c r="A92" s="1" t="s">
        <v>164</v>
      </c>
      <c r="B92" s="1" t="s">
        <v>10</v>
      </c>
      <c r="C92" s="206"/>
      <c r="D92" s="206"/>
      <c r="E92" s="206"/>
      <c r="F92" s="206"/>
      <c r="G92" s="140"/>
      <c r="H92" s="206"/>
      <c r="I92" s="206"/>
      <c r="J92" s="206"/>
      <c r="K92" s="206"/>
      <c r="L92" s="16"/>
    </row>
    <row r="93" spans="1:25">
      <c r="A93" s="17"/>
      <c r="B93" s="1" t="s">
        <v>109</v>
      </c>
      <c r="C93" s="206"/>
      <c r="D93" s="206"/>
      <c r="E93" s="206"/>
      <c r="F93" s="206"/>
      <c r="G93" s="140"/>
      <c r="H93" s="206"/>
      <c r="I93" s="206"/>
      <c r="J93" s="206"/>
      <c r="K93" s="206"/>
      <c r="L93" s="16"/>
    </row>
    <row r="94" spans="1:25">
      <c r="A94" s="17"/>
      <c r="B94" s="1" t="s">
        <v>11</v>
      </c>
      <c r="C94" s="206"/>
      <c r="D94" s="206"/>
      <c r="E94" s="206"/>
      <c r="F94" s="206"/>
      <c r="G94" s="140"/>
      <c r="H94" s="206"/>
      <c r="I94" s="206"/>
      <c r="J94" s="206"/>
      <c r="K94" s="206"/>
      <c r="L94" s="16"/>
    </row>
    <row r="95" spans="1:25">
      <c r="A95" s="17" t="s">
        <v>133</v>
      </c>
      <c r="B95" s="1" t="s">
        <v>10</v>
      </c>
      <c r="C95" s="140"/>
      <c r="D95" s="140"/>
      <c r="E95" s="140"/>
      <c r="F95" s="140"/>
      <c r="G95" s="201"/>
      <c r="H95" s="140"/>
      <c r="I95" s="140"/>
      <c r="J95" s="140"/>
      <c r="K95" s="140"/>
      <c r="L95" s="16"/>
    </row>
    <row r="96" spans="1:25">
      <c r="A96" s="17"/>
      <c r="B96" s="1" t="s">
        <v>109</v>
      </c>
      <c r="C96" s="140"/>
      <c r="D96" s="140"/>
      <c r="E96" s="140"/>
      <c r="F96" s="140"/>
      <c r="G96" s="201"/>
      <c r="H96" s="140"/>
      <c r="I96" s="140"/>
      <c r="J96" s="140"/>
      <c r="K96" s="140"/>
      <c r="L96" s="16"/>
    </row>
    <row r="97" spans="1:12">
      <c r="A97" s="17"/>
      <c r="B97" s="1" t="s">
        <v>11</v>
      </c>
      <c r="C97" s="140"/>
      <c r="D97" s="140"/>
      <c r="E97" s="140"/>
      <c r="F97" s="140"/>
      <c r="G97" s="201"/>
      <c r="H97" s="140"/>
      <c r="I97" s="140"/>
      <c r="J97" s="140"/>
      <c r="K97" s="140"/>
      <c r="L97" s="16"/>
    </row>
    <row r="98" spans="1:12" s="11" customFormat="1">
      <c r="A98" s="16" t="s">
        <v>10</v>
      </c>
      <c r="B98" s="16" t="s">
        <v>10</v>
      </c>
      <c r="C98" s="90">
        <f>C5+C8+C11+C14+C17+C20+C23+C26+C29+C32+C35+C38+C41+C44+C47+C50+C53+C56+C59+C62+C65+C68+C71+C74+C77+C80+C83+C86+C89+C92+C95</f>
        <v>24637</v>
      </c>
      <c r="D98" s="90">
        <f t="shared" ref="D98:L98" si="0">D5+D8+D11+D14+D17+D20+D23+D26+D29+D32+D35+D38+D41+D44+D47+D50+D53+D56+D59+D62+D65+D68+D71+D74+D77+D80+D83+D86+D89+D92+D95</f>
        <v>55223</v>
      </c>
      <c r="E98" s="90">
        <f>E5+E8+E11+E14+E17+E20+E23+E26+E29+E32+E35+E38+E41+E44+E47+E50+E53+E56+E59+E62+E65+E68+E71+E74+E77+E80+E83+E86+E89+E92+E95</f>
        <v>62506</v>
      </c>
      <c r="F98" s="90">
        <f t="shared" si="0"/>
        <v>23265</v>
      </c>
      <c r="G98" s="90">
        <f t="shared" si="0"/>
        <v>50204</v>
      </c>
      <c r="H98" s="90">
        <f t="shared" si="0"/>
        <v>25057</v>
      </c>
      <c r="I98" s="90">
        <f t="shared" si="0"/>
        <v>13722</v>
      </c>
      <c r="J98" s="90">
        <f t="shared" si="0"/>
        <v>83734</v>
      </c>
      <c r="K98" s="90">
        <f t="shared" si="0"/>
        <v>22182</v>
      </c>
      <c r="L98" s="90">
        <f t="shared" si="0"/>
        <v>360530</v>
      </c>
    </row>
    <row r="99" spans="1:12" s="11" customFormat="1">
      <c r="A99" s="16"/>
      <c r="B99" s="12" t="s">
        <v>109</v>
      </c>
      <c r="C99" s="90">
        <f t="shared" ref="C99:L100" si="1">C6+C9+C12+C15+C18+C21+C24+C27+C30+C33+C36+C39+C42+C45+C48+C51+C54+C57+C60+C63+C66+C69+C72+C75+C78+C81+C84+C87+C90+C93+C96</f>
        <v>12870</v>
      </c>
      <c r="D99" s="90">
        <f t="shared" si="1"/>
        <v>28756</v>
      </c>
      <c r="E99" s="90">
        <f>E6+E9+E12+E15+E18+E21+E24+E27+E30+E33+E36+E39+E42+E45+E48+E51+E54+E57+E60+E63+E66+E69+E72+E75+E78+E81+E84+E87+E90+E93+E96</f>
        <v>32434</v>
      </c>
      <c r="F99" s="90">
        <f t="shared" si="1"/>
        <v>11897</v>
      </c>
      <c r="G99" s="90">
        <f t="shared" si="1"/>
        <v>26075</v>
      </c>
      <c r="H99" s="90">
        <f t="shared" si="1"/>
        <v>12907</v>
      </c>
      <c r="I99" s="90">
        <f t="shared" si="1"/>
        <v>7224</v>
      </c>
      <c r="J99" s="90">
        <f t="shared" si="1"/>
        <v>43260</v>
      </c>
      <c r="K99" s="90">
        <f t="shared" si="1"/>
        <v>11426</v>
      </c>
      <c r="L99" s="90">
        <f t="shared" si="1"/>
        <v>186849</v>
      </c>
    </row>
    <row r="100" spans="1:12" s="11" customFormat="1">
      <c r="A100" s="16"/>
      <c r="B100" s="16" t="s">
        <v>11</v>
      </c>
      <c r="C100" s="90">
        <f t="shared" si="1"/>
        <v>11767</v>
      </c>
      <c r="D100" s="90">
        <f t="shared" si="1"/>
        <v>26467</v>
      </c>
      <c r="E100" s="90">
        <f>E7+E10+E13+E16+E19+E22+E25+E28+E31+E34+E37+E40+E43+E46+E49+E52+E55+E58+E61+E64+E67+E70+E73+E76+E79+E82+E85+E88+E91+E94+E97</f>
        <v>30072</v>
      </c>
      <c r="F100" s="90">
        <f t="shared" si="1"/>
        <v>11368</v>
      </c>
      <c r="G100" s="90">
        <f t="shared" si="1"/>
        <v>24129</v>
      </c>
      <c r="H100" s="90">
        <f t="shared" si="1"/>
        <v>12150</v>
      </c>
      <c r="I100" s="90">
        <f t="shared" si="1"/>
        <v>6498</v>
      </c>
      <c r="J100" s="90">
        <f t="shared" si="1"/>
        <v>40474</v>
      </c>
      <c r="K100" s="90">
        <f t="shared" si="1"/>
        <v>10756</v>
      </c>
      <c r="L100" s="90">
        <f t="shared" si="1"/>
        <v>173681</v>
      </c>
    </row>
    <row r="101" spans="1:12">
      <c r="A101" s="17"/>
      <c r="B101" s="17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2">
      <c r="A102" s="17"/>
      <c r="B102" s="17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2">
      <c r="C103" s="11"/>
      <c r="D103" s="11"/>
      <c r="E103" s="11"/>
      <c r="F103" s="11"/>
      <c r="G103" s="11"/>
      <c r="H103" s="11"/>
      <c r="I103" s="11"/>
      <c r="J103" s="11"/>
      <c r="K103" s="11"/>
    </row>
    <row r="111" spans="1:12">
      <c r="L111" s="109"/>
    </row>
    <row r="114" spans="3:12">
      <c r="J114" s="207"/>
      <c r="L114" s="109"/>
    </row>
    <row r="115" spans="3:12">
      <c r="L115" s="109"/>
    </row>
    <row r="116" spans="3:12">
      <c r="K116" s="207"/>
      <c r="L116" s="109"/>
    </row>
    <row r="117" spans="3:12">
      <c r="G117" s="207"/>
      <c r="J117" s="207"/>
      <c r="L117" s="109"/>
    </row>
    <row r="118" spans="3:12">
      <c r="L118" s="109"/>
    </row>
    <row r="119" spans="3:12">
      <c r="H119" s="207"/>
      <c r="K119" s="207"/>
      <c r="L119" s="109"/>
    </row>
    <row r="120" spans="3:12">
      <c r="C120" s="207"/>
      <c r="D120" s="207"/>
      <c r="E120" s="207"/>
      <c r="F120" s="207"/>
      <c r="G120" s="207"/>
      <c r="H120" s="207"/>
      <c r="J120" s="207"/>
      <c r="K120" s="207"/>
      <c r="L120" s="109"/>
    </row>
    <row r="121" spans="3:12">
      <c r="D121" s="207"/>
      <c r="E121" s="207"/>
      <c r="G121" s="207"/>
      <c r="J121" s="207"/>
      <c r="L121" s="109"/>
    </row>
    <row r="122" spans="3:12">
      <c r="D122" s="207"/>
      <c r="E122" s="207"/>
      <c r="F122" s="207"/>
      <c r="G122" s="207"/>
      <c r="H122" s="207"/>
      <c r="I122" s="207"/>
      <c r="J122" s="207"/>
      <c r="K122" s="207"/>
      <c r="L122" s="109"/>
    </row>
    <row r="123" spans="3:12">
      <c r="C123" s="207"/>
      <c r="D123" s="207"/>
      <c r="E123" s="207"/>
      <c r="F123" s="207"/>
      <c r="G123" s="207"/>
      <c r="H123" s="207"/>
      <c r="J123" s="207"/>
      <c r="K123" s="207"/>
      <c r="L123" s="109"/>
    </row>
    <row r="124" spans="3:12">
      <c r="D124" s="207"/>
      <c r="E124" s="207"/>
      <c r="F124" s="207"/>
      <c r="G124" s="207"/>
      <c r="H124" s="207"/>
      <c r="J124" s="207"/>
      <c r="K124" s="207"/>
      <c r="L124" s="109"/>
    </row>
    <row r="125" spans="3:12">
      <c r="D125" s="207"/>
      <c r="E125" s="207"/>
      <c r="F125" s="207"/>
      <c r="G125" s="207"/>
      <c r="H125" s="207"/>
      <c r="I125" s="207"/>
      <c r="J125" s="207"/>
      <c r="K125" s="207"/>
      <c r="L125" s="109"/>
    </row>
    <row r="126" spans="3:12">
      <c r="C126" s="207"/>
      <c r="D126" s="207"/>
      <c r="E126" s="207"/>
      <c r="F126" s="207"/>
      <c r="G126" s="207"/>
      <c r="H126" s="207"/>
      <c r="J126" s="207"/>
      <c r="K126" s="207"/>
      <c r="L126" s="109"/>
    </row>
    <row r="127" spans="3:12">
      <c r="D127" s="207"/>
      <c r="E127" s="207"/>
      <c r="F127" s="207"/>
      <c r="G127" s="207"/>
      <c r="H127" s="207"/>
      <c r="J127" s="207"/>
      <c r="K127" s="207"/>
      <c r="L127" s="109"/>
    </row>
    <row r="128" spans="3:12">
      <c r="D128" s="207"/>
      <c r="E128" s="207"/>
      <c r="F128" s="207"/>
      <c r="G128" s="207"/>
      <c r="H128" s="207"/>
      <c r="I128" s="207"/>
      <c r="J128" s="207"/>
      <c r="K128" s="207"/>
      <c r="L128" s="109"/>
    </row>
    <row r="129" spans="3:12">
      <c r="C129" s="207"/>
      <c r="D129" s="207"/>
      <c r="E129" s="207"/>
      <c r="F129" s="207"/>
      <c r="G129" s="207"/>
      <c r="H129" s="207"/>
      <c r="J129" s="207"/>
      <c r="K129" s="207"/>
      <c r="L129" s="109"/>
    </row>
    <row r="130" spans="3:12">
      <c r="D130" s="207"/>
      <c r="E130" s="207"/>
      <c r="F130" s="207"/>
      <c r="G130" s="207"/>
      <c r="H130" s="207"/>
      <c r="J130" s="207"/>
      <c r="K130" s="207"/>
      <c r="L130" s="109"/>
    </row>
    <row r="131" spans="3:12">
      <c r="D131" s="207"/>
      <c r="E131" s="207"/>
      <c r="F131" s="207"/>
      <c r="G131" s="207"/>
      <c r="H131" s="207"/>
      <c r="I131" s="207"/>
      <c r="J131" s="207"/>
      <c r="K131" s="207"/>
      <c r="L131" s="109"/>
    </row>
    <row r="132" spans="3:12">
      <c r="C132" s="207"/>
      <c r="D132" s="207"/>
      <c r="E132" s="207"/>
      <c r="F132" s="207"/>
      <c r="G132" s="207"/>
      <c r="H132" s="207"/>
      <c r="J132" s="207"/>
      <c r="K132" s="207"/>
      <c r="L132" s="109"/>
    </row>
    <row r="133" spans="3:12">
      <c r="D133" s="207"/>
      <c r="E133" s="207"/>
      <c r="F133" s="207"/>
      <c r="G133" s="207"/>
      <c r="H133" s="207"/>
      <c r="J133" s="207"/>
      <c r="K133" s="207"/>
      <c r="L133" s="109"/>
    </row>
    <row r="134" spans="3:12">
      <c r="D134" s="207"/>
      <c r="E134" s="207"/>
      <c r="F134" s="207"/>
      <c r="G134" s="207"/>
      <c r="H134" s="207"/>
      <c r="I134" s="207"/>
      <c r="J134" s="207"/>
      <c r="K134" s="207"/>
      <c r="L134" s="109"/>
    </row>
    <row r="135" spans="3:12">
      <c r="C135" s="207"/>
      <c r="D135" s="207"/>
      <c r="E135" s="207"/>
      <c r="F135" s="207"/>
      <c r="G135" s="207"/>
      <c r="H135" s="207"/>
      <c r="J135" s="207"/>
      <c r="K135" s="207"/>
      <c r="L135" s="109"/>
    </row>
    <row r="136" spans="3:12">
      <c r="D136" s="207"/>
      <c r="E136" s="207"/>
      <c r="F136" s="207"/>
      <c r="G136" s="207"/>
      <c r="H136" s="207"/>
      <c r="J136" s="207"/>
      <c r="K136" s="207"/>
      <c r="L136" s="109"/>
    </row>
    <row r="137" spans="3:12">
      <c r="D137" s="207"/>
      <c r="E137" s="207"/>
      <c r="F137" s="207"/>
      <c r="G137" s="207"/>
      <c r="H137" s="207"/>
      <c r="I137" s="207"/>
      <c r="J137" s="207"/>
      <c r="K137" s="207"/>
      <c r="L137" s="109"/>
    </row>
    <row r="138" spans="3:12">
      <c r="C138" s="207"/>
      <c r="D138" s="207"/>
      <c r="E138" s="207"/>
      <c r="F138" s="207"/>
      <c r="G138" s="207"/>
      <c r="H138" s="207"/>
      <c r="J138" s="207"/>
      <c r="K138" s="207"/>
      <c r="L138" s="109"/>
    </row>
    <row r="139" spans="3:12">
      <c r="D139" s="207"/>
      <c r="E139" s="207"/>
      <c r="F139" s="207"/>
      <c r="G139" s="207"/>
      <c r="H139" s="207"/>
      <c r="J139" s="207"/>
      <c r="K139" s="207"/>
      <c r="L139" s="109"/>
    </row>
    <row r="140" spans="3:12">
      <c r="D140" s="207"/>
      <c r="E140" s="207"/>
      <c r="F140" s="207"/>
      <c r="G140" s="207"/>
      <c r="H140" s="207"/>
      <c r="I140" s="207"/>
      <c r="J140" s="207"/>
      <c r="K140" s="207"/>
      <c r="L140" s="109"/>
    </row>
    <row r="141" spans="3:12">
      <c r="C141" s="207"/>
      <c r="D141" s="207"/>
      <c r="E141" s="207"/>
      <c r="F141" s="207"/>
      <c r="G141" s="207"/>
      <c r="H141" s="207"/>
      <c r="J141" s="207"/>
      <c r="K141" s="207"/>
      <c r="L141" s="109"/>
    </row>
    <row r="142" spans="3:12">
      <c r="D142" s="207"/>
      <c r="E142" s="207"/>
      <c r="F142" s="207"/>
      <c r="G142" s="207"/>
      <c r="H142" s="207"/>
      <c r="J142" s="207"/>
      <c r="K142" s="207"/>
      <c r="L142" s="109"/>
    </row>
    <row r="143" spans="3:12">
      <c r="D143" s="207"/>
      <c r="E143" s="207"/>
      <c r="F143" s="207"/>
      <c r="G143" s="207"/>
      <c r="H143" s="207"/>
      <c r="I143" s="207"/>
      <c r="J143" s="207"/>
      <c r="K143" s="207"/>
      <c r="L143" s="109"/>
    </row>
    <row r="144" spans="3:12">
      <c r="C144" s="207"/>
      <c r="D144" s="207"/>
      <c r="E144" s="207"/>
      <c r="F144" s="207"/>
      <c r="G144" s="207"/>
      <c r="H144" s="207"/>
      <c r="J144" s="207"/>
      <c r="K144" s="207"/>
      <c r="L144" s="109"/>
    </row>
    <row r="145" spans="3:12">
      <c r="D145" s="207"/>
      <c r="E145" s="207"/>
      <c r="F145" s="207"/>
      <c r="G145" s="207"/>
      <c r="H145" s="207"/>
      <c r="J145" s="207"/>
      <c r="K145" s="207"/>
      <c r="L145" s="109"/>
    </row>
    <row r="146" spans="3:12">
      <c r="D146" s="207"/>
      <c r="E146" s="207"/>
      <c r="F146" s="207"/>
      <c r="G146" s="207"/>
      <c r="H146" s="207"/>
      <c r="I146" s="207"/>
      <c r="J146" s="207"/>
      <c r="K146" s="207"/>
      <c r="L146" s="109"/>
    </row>
    <row r="147" spans="3:12">
      <c r="C147" s="207"/>
      <c r="D147" s="207"/>
      <c r="E147" s="207"/>
      <c r="F147" s="207"/>
      <c r="G147" s="207"/>
      <c r="H147" s="207"/>
      <c r="J147" s="207"/>
      <c r="K147" s="207"/>
      <c r="L147" s="109"/>
    </row>
    <row r="148" spans="3:12">
      <c r="D148" s="207"/>
      <c r="E148" s="207"/>
      <c r="F148" s="207"/>
      <c r="G148" s="207"/>
      <c r="H148" s="207"/>
      <c r="J148" s="207"/>
      <c r="K148" s="207"/>
      <c r="L148" s="109"/>
    </row>
    <row r="149" spans="3:12">
      <c r="D149" s="207"/>
      <c r="E149" s="207"/>
      <c r="F149" s="207"/>
      <c r="G149" s="207"/>
      <c r="H149" s="207"/>
      <c r="I149" s="207"/>
      <c r="J149" s="207"/>
      <c r="K149" s="207"/>
      <c r="L149" s="109"/>
    </row>
    <row r="150" spans="3:12">
      <c r="C150" s="207"/>
      <c r="D150" s="207"/>
      <c r="E150" s="207"/>
      <c r="F150" s="207"/>
      <c r="G150" s="207"/>
      <c r="H150" s="207"/>
      <c r="J150" s="207"/>
      <c r="K150" s="207"/>
      <c r="L150" s="109"/>
    </row>
    <row r="151" spans="3:12">
      <c r="D151" s="207"/>
      <c r="E151" s="207"/>
      <c r="F151" s="207"/>
      <c r="G151" s="207"/>
      <c r="H151" s="207"/>
      <c r="J151" s="207"/>
      <c r="K151" s="207"/>
      <c r="L151" s="109"/>
    </row>
    <row r="152" spans="3:12">
      <c r="D152" s="207"/>
      <c r="E152" s="207"/>
      <c r="F152" s="207"/>
      <c r="G152" s="207"/>
      <c r="H152" s="207"/>
      <c r="I152" s="207"/>
      <c r="J152" s="207"/>
      <c r="K152" s="207"/>
      <c r="L152" s="109"/>
    </row>
    <row r="153" spans="3:12">
      <c r="C153" s="207"/>
      <c r="D153" s="207"/>
      <c r="E153" s="207"/>
      <c r="F153" s="207"/>
      <c r="G153" s="207"/>
      <c r="H153" s="207"/>
      <c r="J153" s="207"/>
      <c r="K153" s="207"/>
      <c r="L153" s="109"/>
    </row>
    <row r="154" spans="3:12">
      <c r="D154" s="207"/>
      <c r="E154" s="207"/>
      <c r="F154" s="207"/>
      <c r="G154" s="207"/>
      <c r="H154" s="207"/>
      <c r="J154" s="207"/>
      <c r="K154" s="207"/>
      <c r="L154" s="109"/>
    </row>
    <row r="155" spans="3:12">
      <c r="D155" s="207"/>
      <c r="E155" s="207"/>
      <c r="F155" s="207"/>
      <c r="G155" s="207"/>
      <c r="H155" s="207"/>
      <c r="I155" s="207"/>
      <c r="J155" s="207"/>
      <c r="K155" s="207"/>
      <c r="L155" s="109"/>
    </row>
    <row r="156" spans="3:12">
      <c r="C156" s="207"/>
      <c r="D156" s="207"/>
      <c r="E156" s="207"/>
      <c r="F156" s="207"/>
      <c r="G156" s="207"/>
      <c r="H156" s="207"/>
      <c r="J156" s="207"/>
      <c r="K156" s="207"/>
      <c r="L156" s="109"/>
    </row>
    <row r="157" spans="3:12">
      <c r="D157" s="207"/>
      <c r="E157" s="207"/>
      <c r="F157" s="207"/>
      <c r="G157" s="207"/>
      <c r="H157" s="207"/>
      <c r="J157" s="207"/>
      <c r="K157" s="207"/>
      <c r="L157" s="109"/>
    </row>
    <row r="158" spans="3:12">
      <c r="D158" s="207"/>
      <c r="E158" s="207"/>
      <c r="F158" s="207"/>
      <c r="G158" s="207"/>
      <c r="H158" s="207"/>
      <c r="I158" s="207"/>
      <c r="J158" s="207"/>
      <c r="K158" s="207"/>
      <c r="L158" s="109"/>
    </row>
    <row r="159" spans="3:12">
      <c r="C159" s="207"/>
      <c r="D159" s="207"/>
      <c r="E159" s="207"/>
      <c r="F159" s="207"/>
      <c r="G159" s="207"/>
      <c r="H159" s="207"/>
      <c r="J159" s="207"/>
      <c r="K159" s="207"/>
      <c r="L159" s="109"/>
    </row>
    <row r="160" spans="3:12">
      <c r="D160" s="207"/>
      <c r="E160" s="207"/>
      <c r="F160" s="207"/>
      <c r="G160" s="207"/>
      <c r="H160" s="207"/>
      <c r="J160" s="207"/>
      <c r="K160" s="207"/>
      <c r="L160" s="109"/>
    </row>
    <row r="161" spans="3:12">
      <c r="D161" s="207"/>
      <c r="E161" s="207"/>
      <c r="F161" s="207"/>
      <c r="G161" s="207"/>
      <c r="H161" s="207"/>
      <c r="I161" s="207"/>
      <c r="J161" s="207"/>
      <c r="K161" s="207"/>
      <c r="L161" s="109"/>
    </row>
    <row r="162" spans="3:12">
      <c r="C162" s="207"/>
      <c r="D162" s="207"/>
      <c r="E162" s="207"/>
      <c r="F162" s="207"/>
      <c r="G162" s="207"/>
      <c r="H162" s="207"/>
      <c r="J162" s="207"/>
      <c r="K162" s="207"/>
      <c r="L162" s="109"/>
    </row>
    <row r="163" spans="3:12">
      <c r="D163" s="207"/>
      <c r="E163" s="207"/>
      <c r="F163" s="207"/>
      <c r="G163" s="207"/>
      <c r="H163" s="207"/>
      <c r="J163" s="207"/>
      <c r="K163" s="207"/>
      <c r="L163" s="109"/>
    </row>
    <row r="164" spans="3:12">
      <c r="D164" s="207"/>
      <c r="E164" s="207"/>
      <c r="F164" s="207"/>
      <c r="G164" s="207"/>
      <c r="H164" s="207"/>
      <c r="I164" s="207"/>
      <c r="J164" s="207"/>
      <c r="K164" s="207"/>
      <c r="L164" s="109"/>
    </row>
    <row r="165" spans="3:12">
      <c r="D165" s="207"/>
      <c r="E165" s="207"/>
      <c r="F165" s="207"/>
      <c r="G165" s="207"/>
      <c r="H165" s="207"/>
      <c r="J165" s="207"/>
      <c r="K165" s="207"/>
      <c r="L165" s="109"/>
    </row>
    <row r="166" spans="3:12">
      <c r="E166" s="207"/>
      <c r="F166" s="207"/>
      <c r="H166" s="207"/>
      <c r="J166" s="207"/>
      <c r="K166" s="207"/>
      <c r="L166" s="109"/>
    </row>
    <row r="167" spans="3:12">
      <c r="E167" s="207"/>
      <c r="F167" s="207"/>
      <c r="H167" s="207"/>
      <c r="K167" s="207"/>
      <c r="L167" s="109"/>
    </row>
    <row r="168" spans="3:12">
      <c r="E168" s="207"/>
      <c r="G168" s="207"/>
      <c r="J168" s="207"/>
      <c r="K168" s="207"/>
      <c r="L168" s="109"/>
    </row>
    <row r="169" spans="3:12">
      <c r="L169" s="109"/>
    </row>
    <row r="170" spans="3:12">
      <c r="F170" s="207"/>
      <c r="H170" s="207"/>
      <c r="K170" s="207"/>
      <c r="L170" s="109"/>
    </row>
    <row r="171" spans="3:12">
      <c r="E171" s="207"/>
      <c r="J171" s="207"/>
      <c r="L171" s="109"/>
    </row>
    <row r="172" spans="3:12">
      <c r="L172" s="109"/>
    </row>
    <row r="173" spans="3:12">
      <c r="F173" s="207"/>
      <c r="K173" s="207"/>
      <c r="L173" s="109"/>
    </row>
    <row r="174" spans="3:12">
      <c r="J174" s="207"/>
      <c r="L174" s="109"/>
    </row>
    <row r="175" spans="3:12">
      <c r="L175" s="109"/>
    </row>
    <row r="176" spans="3:12">
      <c r="K176" s="207"/>
      <c r="L176" s="109"/>
    </row>
    <row r="177" spans="4:12">
      <c r="L177" s="109"/>
    </row>
    <row r="178" spans="4:12">
      <c r="L178" s="109"/>
    </row>
    <row r="179" spans="4:12">
      <c r="L179" s="109"/>
    </row>
    <row r="180" spans="4:12">
      <c r="L180" s="109"/>
    </row>
    <row r="181" spans="4:12">
      <c r="L181" s="109"/>
    </row>
    <row r="182" spans="4:12">
      <c r="L182" s="109"/>
    </row>
    <row r="183" spans="4:12">
      <c r="L183" s="109"/>
    </row>
    <row r="184" spans="4:12">
      <c r="L184" s="109"/>
    </row>
    <row r="185" spans="4:12">
      <c r="L185" s="109"/>
    </row>
    <row r="186" spans="4:12">
      <c r="E186" s="207"/>
      <c r="J186" s="207"/>
      <c r="L186" s="109"/>
    </row>
    <row r="187" spans="4:12">
      <c r="L187" s="109"/>
    </row>
    <row r="188" spans="4:12">
      <c r="F188" s="207"/>
      <c r="K188" s="207"/>
      <c r="L188" s="109"/>
    </row>
    <row r="189" spans="4:12">
      <c r="D189" s="207"/>
      <c r="E189" s="207"/>
      <c r="J189" s="207"/>
      <c r="L189" s="109"/>
    </row>
    <row r="190" spans="4:12">
      <c r="L190" s="109"/>
    </row>
    <row r="191" spans="4:12">
      <c r="E191" s="207"/>
      <c r="F191" s="207"/>
      <c r="K191" s="207"/>
      <c r="L191" s="109"/>
    </row>
  </sheetData>
  <phoneticPr fontId="21" type="noConversion"/>
  <printOptions gridLines="1"/>
  <pageMargins left="0.75" right="0.75" top="0.28000000000000003" bottom="0.32" header="0" footer="0"/>
  <pageSetup paperSize="9" scale="8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workbookViewId="0">
      <selection activeCell="G27" sqref="G27"/>
    </sheetView>
  </sheetViews>
  <sheetFormatPr baseColWidth="10" defaultRowHeight="12.75"/>
  <cols>
    <col min="1" max="1" width="13.28515625" customWidth="1"/>
    <col min="2" max="2" width="7.7109375" customWidth="1"/>
    <col min="3" max="11" width="10.7109375" style="68" customWidth="1"/>
    <col min="12" max="12" width="11.85546875" bestFit="1" customWidth="1"/>
  </cols>
  <sheetData>
    <row r="1" spans="1:12">
      <c r="A1" s="2"/>
      <c r="B1" s="2"/>
      <c r="C1" s="91"/>
      <c r="D1" s="91"/>
      <c r="E1" s="91"/>
      <c r="F1" s="91"/>
      <c r="G1" s="91"/>
      <c r="H1" s="91"/>
      <c r="I1" s="91"/>
      <c r="J1" s="91"/>
      <c r="K1" s="91"/>
      <c r="L1" s="2"/>
    </row>
    <row r="2" spans="1:12">
      <c r="A2" s="3" t="s">
        <v>225</v>
      </c>
      <c r="B2" s="3"/>
      <c r="C2" s="92"/>
      <c r="D2" s="92"/>
      <c r="E2" s="92"/>
      <c r="F2" s="92"/>
      <c r="G2" s="92"/>
      <c r="H2" s="92"/>
      <c r="I2" s="92"/>
      <c r="J2" s="92"/>
      <c r="K2" s="92"/>
      <c r="L2" s="4"/>
    </row>
    <row r="3" spans="1:12">
      <c r="A3" s="5"/>
      <c r="B3" s="5"/>
      <c r="C3" s="93"/>
      <c r="D3" s="93"/>
      <c r="E3" s="93"/>
      <c r="F3" s="93"/>
      <c r="G3" s="93"/>
      <c r="H3" s="93"/>
      <c r="I3" s="93"/>
      <c r="J3" s="93"/>
      <c r="K3" s="93"/>
      <c r="L3" s="5"/>
    </row>
    <row r="4" spans="1:12">
      <c r="A4" s="10"/>
      <c r="B4" s="9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</row>
    <row r="5" spans="1:12" s="11" customFormat="1">
      <c r="A5" s="8" t="s">
        <v>12</v>
      </c>
      <c r="B5" s="8" t="s">
        <v>10</v>
      </c>
      <c r="C5" s="201">
        <v>54</v>
      </c>
      <c r="D5" s="201">
        <v>130</v>
      </c>
      <c r="E5" s="201">
        <v>124</v>
      </c>
      <c r="F5" s="201">
        <v>101</v>
      </c>
      <c r="G5" s="201">
        <v>173</v>
      </c>
      <c r="H5" s="201">
        <v>52</v>
      </c>
      <c r="I5" s="201">
        <v>49</v>
      </c>
      <c r="J5" s="201">
        <v>297</v>
      </c>
      <c r="K5" s="201">
        <v>44</v>
      </c>
      <c r="L5" s="208">
        <v>1024</v>
      </c>
    </row>
    <row r="6" spans="1:12">
      <c r="A6" s="8"/>
      <c r="B6" s="8" t="s">
        <v>109</v>
      </c>
      <c r="C6" s="201">
        <v>31</v>
      </c>
      <c r="D6" s="201">
        <v>63</v>
      </c>
      <c r="E6" s="201">
        <v>74</v>
      </c>
      <c r="F6" s="201">
        <v>60</v>
      </c>
      <c r="G6" s="201">
        <v>85</v>
      </c>
      <c r="H6" s="201">
        <v>33</v>
      </c>
      <c r="I6" s="201">
        <v>25</v>
      </c>
      <c r="J6" s="201">
        <v>144</v>
      </c>
      <c r="K6" s="201">
        <v>25</v>
      </c>
      <c r="L6" s="208">
        <v>540</v>
      </c>
    </row>
    <row r="7" spans="1:12">
      <c r="A7" s="8"/>
      <c r="B7" s="8" t="s">
        <v>11</v>
      </c>
      <c r="C7" s="140">
        <v>23</v>
      </c>
      <c r="D7" s="201">
        <v>67</v>
      </c>
      <c r="E7" s="201">
        <v>50</v>
      </c>
      <c r="F7" s="140">
        <v>41</v>
      </c>
      <c r="G7" s="140">
        <v>88</v>
      </c>
      <c r="H7" s="140">
        <v>19</v>
      </c>
      <c r="I7" s="140">
        <v>24</v>
      </c>
      <c r="J7" s="140">
        <v>153</v>
      </c>
      <c r="K7" s="140">
        <v>19</v>
      </c>
      <c r="L7" s="208">
        <v>484</v>
      </c>
    </row>
    <row r="8" spans="1:12" s="11" customFormat="1">
      <c r="A8" s="8" t="s">
        <v>13</v>
      </c>
      <c r="B8" s="8" t="s">
        <v>10</v>
      </c>
      <c r="C8" s="201">
        <v>212</v>
      </c>
      <c r="D8" s="201">
        <v>492</v>
      </c>
      <c r="E8" s="201">
        <v>452</v>
      </c>
      <c r="F8" s="201">
        <v>264</v>
      </c>
      <c r="G8" s="201">
        <v>617</v>
      </c>
      <c r="H8" s="201">
        <v>169</v>
      </c>
      <c r="I8" s="201">
        <v>260</v>
      </c>
      <c r="J8" s="201">
        <v>1230</v>
      </c>
      <c r="K8" s="201">
        <v>210</v>
      </c>
      <c r="L8" s="208">
        <v>3906</v>
      </c>
    </row>
    <row r="9" spans="1:12">
      <c r="A9" s="8"/>
      <c r="B9" s="8" t="s">
        <v>109</v>
      </c>
      <c r="C9" s="201">
        <v>107</v>
      </c>
      <c r="D9" s="201">
        <v>262</v>
      </c>
      <c r="E9" s="201">
        <v>239</v>
      </c>
      <c r="F9" s="201">
        <v>150</v>
      </c>
      <c r="G9" s="201">
        <v>301</v>
      </c>
      <c r="H9" s="201">
        <v>81</v>
      </c>
      <c r="I9" s="201">
        <v>133</v>
      </c>
      <c r="J9" s="201">
        <v>655</v>
      </c>
      <c r="K9" s="201">
        <v>120</v>
      </c>
      <c r="L9" s="208">
        <v>2048</v>
      </c>
    </row>
    <row r="10" spans="1:12">
      <c r="A10" s="8"/>
      <c r="B10" s="8" t="s">
        <v>11</v>
      </c>
      <c r="C10" s="140">
        <v>105</v>
      </c>
      <c r="D10" s="201">
        <v>230</v>
      </c>
      <c r="E10" s="201">
        <v>213</v>
      </c>
      <c r="F10" s="140">
        <v>114</v>
      </c>
      <c r="G10" s="201">
        <v>316</v>
      </c>
      <c r="H10" s="140">
        <v>88</v>
      </c>
      <c r="I10" s="140">
        <v>127</v>
      </c>
      <c r="J10" s="201">
        <v>575</v>
      </c>
      <c r="K10" s="201">
        <v>90</v>
      </c>
      <c r="L10" s="208">
        <v>1858</v>
      </c>
    </row>
    <row r="11" spans="1:12" s="11" customFormat="1">
      <c r="A11" s="8" t="s">
        <v>14</v>
      </c>
      <c r="B11" s="8" t="s">
        <v>10</v>
      </c>
      <c r="C11" s="201">
        <v>441</v>
      </c>
      <c r="D11" s="201">
        <v>814</v>
      </c>
      <c r="E11" s="201">
        <v>688</v>
      </c>
      <c r="F11" s="201">
        <v>461</v>
      </c>
      <c r="G11" s="201">
        <v>1084</v>
      </c>
      <c r="H11" s="201">
        <v>337</v>
      </c>
      <c r="I11" s="201">
        <v>396</v>
      </c>
      <c r="J11" s="201">
        <v>1852</v>
      </c>
      <c r="K11" s="201">
        <v>334</v>
      </c>
      <c r="L11" s="208">
        <v>6407</v>
      </c>
    </row>
    <row r="12" spans="1:12">
      <c r="A12" s="8"/>
      <c r="B12" s="8" t="s">
        <v>109</v>
      </c>
      <c r="C12" s="201">
        <v>227</v>
      </c>
      <c r="D12" s="201">
        <v>404</v>
      </c>
      <c r="E12" s="201">
        <v>370</v>
      </c>
      <c r="F12" s="201">
        <v>226</v>
      </c>
      <c r="G12" s="201">
        <v>574</v>
      </c>
      <c r="H12" s="201">
        <v>165</v>
      </c>
      <c r="I12" s="201">
        <v>191</v>
      </c>
      <c r="J12" s="201">
        <v>990</v>
      </c>
      <c r="K12" s="201">
        <v>167</v>
      </c>
      <c r="L12" s="208">
        <v>3314</v>
      </c>
    </row>
    <row r="13" spans="1:12">
      <c r="A13" s="8"/>
      <c r="B13" s="8" t="s">
        <v>11</v>
      </c>
      <c r="C13" s="140">
        <v>214</v>
      </c>
      <c r="D13" s="201">
        <v>410</v>
      </c>
      <c r="E13" s="201">
        <v>318</v>
      </c>
      <c r="F13" s="140">
        <v>235</v>
      </c>
      <c r="G13" s="201">
        <v>510</v>
      </c>
      <c r="H13" s="140">
        <v>172</v>
      </c>
      <c r="I13" s="140">
        <v>205</v>
      </c>
      <c r="J13" s="201">
        <v>862</v>
      </c>
      <c r="K13" s="201">
        <v>167</v>
      </c>
      <c r="L13" s="208">
        <v>3093</v>
      </c>
    </row>
    <row r="14" spans="1:12" s="11" customFormat="1">
      <c r="A14" s="7" t="s">
        <v>10</v>
      </c>
      <c r="B14" s="7" t="s">
        <v>10</v>
      </c>
      <c r="C14" s="227">
        <f>C5+C8+C11</f>
        <v>707</v>
      </c>
      <c r="D14" s="227">
        <f t="shared" ref="D14:L14" si="0">D5+D8+D11</f>
        <v>1436</v>
      </c>
      <c r="E14" s="227">
        <f t="shared" si="0"/>
        <v>1264</v>
      </c>
      <c r="F14" s="227">
        <f t="shared" si="0"/>
        <v>826</v>
      </c>
      <c r="G14" s="227">
        <f t="shared" si="0"/>
        <v>1874</v>
      </c>
      <c r="H14" s="227">
        <f t="shared" si="0"/>
        <v>558</v>
      </c>
      <c r="I14" s="227">
        <f t="shared" si="0"/>
        <v>705</v>
      </c>
      <c r="J14" s="227">
        <f t="shared" si="0"/>
        <v>3379</v>
      </c>
      <c r="K14" s="227">
        <f t="shared" si="0"/>
        <v>588</v>
      </c>
      <c r="L14" s="227">
        <f t="shared" si="0"/>
        <v>11337</v>
      </c>
    </row>
    <row r="15" spans="1:12" s="11" customFormat="1">
      <c r="A15" s="7"/>
      <c r="B15" s="7" t="s">
        <v>109</v>
      </c>
      <c r="C15" s="227">
        <f t="shared" ref="C15:L16" si="1">C6+C9+C12</f>
        <v>365</v>
      </c>
      <c r="D15" s="227">
        <f t="shared" si="1"/>
        <v>729</v>
      </c>
      <c r="E15" s="227">
        <f t="shared" si="1"/>
        <v>683</v>
      </c>
      <c r="F15" s="227">
        <f t="shared" si="1"/>
        <v>436</v>
      </c>
      <c r="G15" s="227">
        <f t="shared" si="1"/>
        <v>960</v>
      </c>
      <c r="H15" s="227">
        <f t="shared" si="1"/>
        <v>279</v>
      </c>
      <c r="I15" s="227">
        <f t="shared" si="1"/>
        <v>349</v>
      </c>
      <c r="J15" s="227">
        <f t="shared" si="1"/>
        <v>1789</v>
      </c>
      <c r="K15" s="227">
        <f t="shared" si="1"/>
        <v>312</v>
      </c>
      <c r="L15" s="227">
        <f t="shared" si="1"/>
        <v>5902</v>
      </c>
    </row>
    <row r="16" spans="1:12" s="11" customFormat="1">
      <c r="A16" s="7"/>
      <c r="B16" s="7" t="s">
        <v>11</v>
      </c>
      <c r="C16" s="227">
        <f t="shared" si="1"/>
        <v>342</v>
      </c>
      <c r="D16" s="227">
        <f t="shared" si="1"/>
        <v>707</v>
      </c>
      <c r="E16" s="227">
        <f t="shared" si="1"/>
        <v>581</v>
      </c>
      <c r="F16" s="227">
        <f t="shared" si="1"/>
        <v>390</v>
      </c>
      <c r="G16" s="227">
        <f t="shared" si="1"/>
        <v>914</v>
      </c>
      <c r="H16" s="227">
        <f t="shared" si="1"/>
        <v>279</v>
      </c>
      <c r="I16" s="227">
        <f t="shared" si="1"/>
        <v>356</v>
      </c>
      <c r="J16" s="227">
        <f t="shared" si="1"/>
        <v>1590</v>
      </c>
      <c r="K16" s="227">
        <f t="shared" si="1"/>
        <v>276</v>
      </c>
      <c r="L16" s="227">
        <f t="shared" si="1"/>
        <v>5435</v>
      </c>
    </row>
    <row r="17" spans="3:12">
      <c r="C17" s="205"/>
      <c r="D17" s="205"/>
      <c r="E17" s="205"/>
      <c r="F17" s="205"/>
      <c r="G17" s="205"/>
      <c r="H17" s="205"/>
      <c r="J17" s="205"/>
      <c r="K17" s="205"/>
    </row>
    <row r="18" spans="3:12">
      <c r="C18"/>
      <c r="D18" s="207"/>
      <c r="E18" s="207"/>
      <c r="F18"/>
      <c r="G18"/>
      <c r="H18" s="207"/>
      <c r="I18" s="207"/>
      <c r="J18"/>
      <c r="K18"/>
      <c r="L18" s="207"/>
    </row>
    <row r="19" spans="3:12">
      <c r="C19"/>
      <c r="D19" s="207"/>
      <c r="E19" s="207"/>
      <c r="F19"/>
      <c r="G19"/>
      <c r="H19" s="207"/>
      <c r="I19" s="207"/>
      <c r="J19"/>
      <c r="K19"/>
    </row>
    <row r="20" spans="3:12">
      <c r="C20"/>
      <c r="D20" s="207"/>
      <c r="E20" s="207"/>
      <c r="F20"/>
      <c r="G20"/>
      <c r="H20" s="207"/>
      <c r="I20"/>
      <c r="J20"/>
      <c r="K20"/>
    </row>
    <row r="21" spans="3:12">
      <c r="C21"/>
      <c r="D21" s="207"/>
      <c r="E21" s="207"/>
      <c r="F21"/>
      <c r="G21"/>
      <c r="H21" s="207"/>
      <c r="I21" s="207"/>
      <c r="J21" s="207"/>
      <c r="K21"/>
      <c r="L21" s="207"/>
    </row>
    <row r="22" spans="3:12">
      <c r="C22" s="205"/>
      <c r="D22" s="205"/>
      <c r="E22" s="205"/>
      <c r="F22" s="205"/>
      <c r="G22" s="205"/>
      <c r="H22" s="205"/>
      <c r="J22" s="205"/>
      <c r="K22" s="205"/>
    </row>
    <row r="23" spans="3:12">
      <c r="D23" s="205"/>
      <c r="E23" s="205"/>
      <c r="G23" s="205"/>
      <c r="J23" s="205"/>
    </row>
    <row r="24" spans="3:12">
      <c r="D24" s="205"/>
      <c r="E24" s="205"/>
      <c r="G24" s="205"/>
      <c r="J24" s="205"/>
    </row>
    <row r="25" spans="3:12">
      <c r="C25" s="205"/>
      <c r="D25" s="205"/>
      <c r="E25" s="205"/>
      <c r="F25" s="205"/>
      <c r="G25" s="205"/>
      <c r="H25" s="205"/>
      <c r="J25" s="205"/>
      <c r="K25" s="205"/>
    </row>
    <row r="26" spans="3:12">
      <c r="D26" s="205"/>
      <c r="E26" s="205"/>
      <c r="G26" s="205"/>
      <c r="J26" s="205"/>
    </row>
    <row r="27" spans="3:12">
      <c r="D27" s="205"/>
      <c r="E27" s="205"/>
      <c r="G27" s="205"/>
      <c r="J27" s="205"/>
    </row>
    <row r="28" spans="3:12">
      <c r="C28" s="205"/>
      <c r="D28" s="205"/>
      <c r="E28" s="205"/>
      <c r="F28" s="205"/>
      <c r="G28" s="205"/>
      <c r="H28" s="205"/>
      <c r="J28" s="205"/>
      <c r="K28" s="205"/>
    </row>
    <row r="29" spans="3:12">
      <c r="D29" s="205"/>
      <c r="E29" s="205"/>
      <c r="G29" s="205"/>
      <c r="J29" s="205"/>
    </row>
    <row r="30" spans="3:12">
      <c r="D30" s="205"/>
      <c r="E30" s="205"/>
      <c r="G30" s="205"/>
      <c r="J30" s="205"/>
    </row>
    <row r="31" spans="3:12">
      <c r="D31" s="205"/>
      <c r="E31" s="205"/>
      <c r="G31" s="205"/>
      <c r="J31" s="205"/>
    </row>
    <row r="32" spans="3:12">
      <c r="D32" s="205"/>
      <c r="E32" s="205"/>
      <c r="G32" s="205"/>
      <c r="J32" s="205"/>
    </row>
    <row r="33" spans="4:10">
      <c r="E33" s="205"/>
      <c r="G33" s="205"/>
      <c r="J33" s="205"/>
    </row>
    <row r="34" spans="4:10">
      <c r="D34" s="205"/>
      <c r="E34" s="205"/>
      <c r="G34" s="205"/>
      <c r="J34" s="205"/>
    </row>
    <row r="35" spans="4:10">
      <c r="J35" s="205"/>
    </row>
    <row r="36" spans="4:10">
      <c r="G36" s="205"/>
      <c r="J36" s="205"/>
    </row>
    <row r="37" spans="4:10">
      <c r="D37" s="205"/>
      <c r="E37" s="205"/>
      <c r="G37" s="205"/>
      <c r="J37" s="205"/>
    </row>
    <row r="40" spans="4:10">
      <c r="E40" s="205"/>
      <c r="G40" s="205"/>
      <c r="J40" s="205"/>
    </row>
    <row r="43" spans="4:10">
      <c r="J43" s="205"/>
    </row>
    <row r="52" spans="3:11">
      <c r="D52" s="205"/>
      <c r="E52" s="205"/>
      <c r="F52" s="205"/>
      <c r="G52" s="205"/>
      <c r="J52" s="205"/>
    </row>
    <row r="53" spans="3:11">
      <c r="J53" s="205"/>
    </row>
    <row r="54" spans="3:11">
      <c r="D54" s="205"/>
      <c r="E54" s="205"/>
      <c r="G54" s="205"/>
      <c r="J54" s="205"/>
    </row>
    <row r="55" spans="3:11">
      <c r="C55" s="205"/>
      <c r="D55" s="205"/>
      <c r="E55" s="205"/>
      <c r="F55" s="205"/>
      <c r="G55" s="205"/>
      <c r="H55" s="205"/>
      <c r="I55" s="205"/>
      <c r="J55" s="205"/>
      <c r="K55" s="205"/>
    </row>
    <row r="56" spans="3:11">
      <c r="D56" s="205"/>
      <c r="J56" s="205"/>
    </row>
    <row r="57" spans="3:11">
      <c r="D57" s="205"/>
      <c r="E57" s="205"/>
      <c r="G57" s="205"/>
      <c r="H57" s="205"/>
      <c r="J57" s="205"/>
    </row>
    <row r="58" spans="3:11">
      <c r="C58" s="205"/>
      <c r="D58" s="205"/>
      <c r="E58" s="205"/>
      <c r="F58" s="205"/>
      <c r="G58" s="205"/>
      <c r="H58" s="205"/>
      <c r="J58" s="205"/>
    </row>
    <row r="60" spans="3:11">
      <c r="D60" s="205"/>
      <c r="E60" s="205"/>
      <c r="G60" s="205"/>
      <c r="J60" s="205"/>
    </row>
    <row r="61" spans="3:11">
      <c r="C61" s="205"/>
      <c r="D61" s="205"/>
      <c r="E61" s="205"/>
      <c r="G61" s="205"/>
      <c r="H61" s="205"/>
      <c r="J61" s="205"/>
    </row>
    <row r="63" spans="3:11">
      <c r="D63" s="205"/>
      <c r="E63" s="205"/>
      <c r="J63" s="205"/>
    </row>
    <row r="64" spans="3:11">
      <c r="E64" s="205"/>
      <c r="H64" s="205"/>
      <c r="J64" s="205"/>
    </row>
    <row r="66" spans="5:10">
      <c r="E66" s="205"/>
      <c r="H66" s="205"/>
      <c r="J66" s="205"/>
    </row>
  </sheetData>
  <phoneticPr fontId="21" type="noConversion"/>
  <printOptions gridLines="1"/>
  <pageMargins left="0.75" right="0.75" top="1" bottom="1" header="0" footer="0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workbookViewId="0">
      <selection activeCell="Q28" sqref="Q28"/>
    </sheetView>
  </sheetViews>
  <sheetFormatPr baseColWidth="10" defaultRowHeight="12.75"/>
  <cols>
    <col min="1" max="1" width="13.28515625" customWidth="1"/>
    <col min="2" max="2" width="7.7109375" customWidth="1"/>
    <col min="3" max="11" width="10.7109375" style="68" customWidth="1"/>
    <col min="12" max="12" width="11.140625" customWidth="1"/>
  </cols>
  <sheetData>
    <row r="1" spans="1:12" ht="13.5" thickBot="1">
      <c r="A1" s="323"/>
      <c r="B1" s="323"/>
      <c r="C1" s="324"/>
      <c r="D1" s="324"/>
      <c r="E1" s="324"/>
      <c r="F1" s="324"/>
      <c r="G1" s="324"/>
      <c r="H1" s="324"/>
      <c r="I1" s="324"/>
      <c r="J1" s="324"/>
      <c r="K1" s="324"/>
      <c r="L1" s="323"/>
    </row>
    <row r="2" spans="1:12">
      <c r="A2" s="346" t="s">
        <v>238</v>
      </c>
      <c r="B2" s="347"/>
      <c r="C2" s="348"/>
      <c r="D2" s="348"/>
      <c r="E2" s="348"/>
      <c r="F2" s="348"/>
      <c r="G2" s="348"/>
      <c r="H2" s="348"/>
      <c r="I2" s="348"/>
      <c r="J2" s="348"/>
      <c r="K2" s="348"/>
      <c r="L2" s="349"/>
    </row>
    <row r="3" spans="1:12">
      <c r="A3" s="350"/>
      <c r="B3" s="320"/>
      <c r="C3" s="325"/>
      <c r="D3" s="325"/>
      <c r="E3" s="325"/>
      <c r="F3" s="325"/>
      <c r="G3" s="325"/>
      <c r="H3" s="325"/>
      <c r="I3" s="325"/>
      <c r="J3" s="325"/>
      <c r="K3" s="325"/>
      <c r="L3" s="351"/>
    </row>
    <row r="4" spans="1:12" ht="13.5" thickBot="1">
      <c r="A4" s="342"/>
      <c r="B4" s="343"/>
      <c r="C4" s="344" t="s">
        <v>0</v>
      </c>
      <c r="D4" s="344" t="s">
        <v>1</v>
      </c>
      <c r="E4" s="344" t="s">
        <v>2</v>
      </c>
      <c r="F4" s="344" t="s">
        <v>3</v>
      </c>
      <c r="G4" s="344" t="s">
        <v>4</v>
      </c>
      <c r="H4" s="344" t="s">
        <v>5</v>
      </c>
      <c r="I4" s="344" t="s">
        <v>6</v>
      </c>
      <c r="J4" s="344" t="s">
        <v>7</v>
      </c>
      <c r="K4" s="344" t="s">
        <v>8</v>
      </c>
      <c r="L4" s="345" t="s">
        <v>9</v>
      </c>
    </row>
    <row r="5" spans="1:12" s="11" customFormat="1">
      <c r="A5" s="338" t="s">
        <v>15</v>
      </c>
      <c r="B5" s="339" t="s">
        <v>10</v>
      </c>
      <c r="C5" s="340">
        <v>1315</v>
      </c>
      <c r="D5" s="340">
        <v>3142</v>
      </c>
      <c r="E5" s="340">
        <v>3206</v>
      </c>
      <c r="F5" s="340">
        <v>1206</v>
      </c>
      <c r="G5" s="340">
        <v>2596</v>
      </c>
      <c r="H5" s="340">
        <v>1343</v>
      </c>
      <c r="I5" s="340">
        <v>687</v>
      </c>
      <c r="J5" s="340">
        <v>4603</v>
      </c>
      <c r="K5" s="340">
        <v>1059</v>
      </c>
      <c r="L5" s="341">
        <v>19157</v>
      </c>
    </row>
    <row r="6" spans="1:12">
      <c r="A6" s="328"/>
      <c r="B6" s="179" t="s">
        <v>109</v>
      </c>
      <c r="C6" s="329">
        <v>674</v>
      </c>
      <c r="D6" s="329">
        <v>1631</v>
      </c>
      <c r="E6" s="329">
        <v>1645</v>
      </c>
      <c r="F6" s="329">
        <v>654</v>
      </c>
      <c r="G6" s="329">
        <v>1367</v>
      </c>
      <c r="H6" s="329">
        <v>700</v>
      </c>
      <c r="I6" s="329">
        <v>360</v>
      </c>
      <c r="J6" s="329">
        <v>2283</v>
      </c>
      <c r="K6" s="329">
        <v>549</v>
      </c>
      <c r="L6" s="330">
        <v>9863</v>
      </c>
    </row>
    <row r="7" spans="1:12">
      <c r="A7" s="328"/>
      <c r="B7" s="179" t="s">
        <v>11</v>
      </c>
      <c r="C7" s="331">
        <v>641</v>
      </c>
      <c r="D7" s="329">
        <v>1511</v>
      </c>
      <c r="E7" s="329">
        <v>1561</v>
      </c>
      <c r="F7" s="331">
        <v>552</v>
      </c>
      <c r="G7" s="329">
        <v>1229</v>
      </c>
      <c r="H7" s="331">
        <v>643</v>
      </c>
      <c r="I7" s="331">
        <v>327</v>
      </c>
      <c r="J7" s="329">
        <v>2320</v>
      </c>
      <c r="K7" s="331">
        <v>510</v>
      </c>
      <c r="L7" s="330">
        <v>9294</v>
      </c>
    </row>
    <row r="8" spans="1:12" s="11" customFormat="1">
      <c r="A8" s="328" t="s">
        <v>16</v>
      </c>
      <c r="B8" s="179" t="s">
        <v>10</v>
      </c>
      <c r="C8" s="329">
        <v>1336</v>
      </c>
      <c r="D8" s="329">
        <v>3203</v>
      </c>
      <c r="E8" s="329">
        <v>3385</v>
      </c>
      <c r="F8" s="329">
        <v>1177</v>
      </c>
      <c r="G8" s="329">
        <v>2590</v>
      </c>
      <c r="H8" s="329">
        <v>1395</v>
      </c>
      <c r="I8" s="329">
        <v>739</v>
      </c>
      <c r="J8" s="329">
        <v>4973</v>
      </c>
      <c r="K8" s="329">
        <v>1157</v>
      </c>
      <c r="L8" s="330">
        <v>19955</v>
      </c>
    </row>
    <row r="9" spans="1:12">
      <c r="A9" s="328"/>
      <c r="B9" s="179" t="s">
        <v>109</v>
      </c>
      <c r="C9" s="329">
        <v>720</v>
      </c>
      <c r="D9" s="329">
        <v>1678</v>
      </c>
      <c r="E9" s="329">
        <v>1678</v>
      </c>
      <c r="F9" s="329">
        <v>609</v>
      </c>
      <c r="G9" s="329">
        <v>1315</v>
      </c>
      <c r="H9" s="329">
        <v>712</v>
      </c>
      <c r="I9" s="329">
        <v>390</v>
      </c>
      <c r="J9" s="329">
        <v>2582</v>
      </c>
      <c r="K9" s="329">
        <v>598</v>
      </c>
      <c r="L9" s="330">
        <v>10282</v>
      </c>
    </row>
    <row r="10" spans="1:12">
      <c r="A10" s="328"/>
      <c r="B10" s="179" t="s">
        <v>11</v>
      </c>
      <c r="C10" s="331">
        <v>616</v>
      </c>
      <c r="D10" s="329">
        <v>1525</v>
      </c>
      <c r="E10" s="329">
        <v>1707</v>
      </c>
      <c r="F10" s="331">
        <v>568</v>
      </c>
      <c r="G10" s="329">
        <v>1275</v>
      </c>
      <c r="H10" s="331">
        <v>683</v>
      </c>
      <c r="I10" s="331">
        <v>349</v>
      </c>
      <c r="J10" s="329">
        <v>2391</v>
      </c>
      <c r="K10" s="329">
        <v>559</v>
      </c>
      <c r="L10" s="330">
        <v>9673</v>
      </c>
    </row>
    <row r="11" spans="1:12" s="11" customFormat="1">
      <c r="A11" s="328" t="s">
        <v>17</v>
      </c>
      <c r="B11" s="179" t="s">
        <v>10</v>
      </c>
      <c r="C11" s="329">
        <v>1436</v>
      </c>
      <c r="D11" s="329">
        <v>3205</v>
      </c>
      <c r="E11" s="329">
        <v>3437</v>
      </c>
      <c r="F11" s="329">
        <v>1247</v>
      </c>
      <c r="G11" s="329">
        <v>2623</v>
      </c>
      <c r="H11" s="329">
        <v>1400</v>
      </c>
      <c r="I11" s="329">
        <v>744</v>
      </c>
      <c r="J11" s="329">
        <v>4839</v>
      </c>
      <c r="K11" s="329">
        <v>1172</v>
      </c>
      <c r="L11" s="330">
        <v>20103</v>
      </c>
    </row>
    <row r="12" spans="1:12">
      <c r="A12" s="328"/>
      <c r="B12" s="179" t="s">
        <v>109</v>
      </c>
      <c r="C12" s="329">
        <v>776</v>
      </c>
      <c r="D12" s="329">
        <v>1643</v>
      </c>
      <c r="E12" s="329">
        <v>1781</v>
      </c>
      <c r="F12" s="329">
        <v>604</v>
      </c>
      <c r="G12" s="329">
        <v>1345</v>
      </c>
      <c r="H12" s="329">
        <v>707</v>
      </c>
      <c r="I12" s="329">
        <v>390</v>
      </c>
      <c r="J12" s="329">
        <v>2472</v>
      </c>
      <c r="K12" s="329">
        <v>630</v>
      </c>
      <c r="L12" s="330">
        <v>10348</v>
      </c>
    </row>
    <row r="13" spans="1:12">
      <c r="A13" s="328"/>
      <c r="B13" s="179" t="s">
        <v>11</v>
      </c>
      <c r="C13" s="331">
        <v>660</v>
      </c>
      <c r="D13" s="329">
        <v>1562</v>
      </c>
      <c r="E13" s="329">
        <v>1656</v>
      </c>
      <c r="F13" s="331">
        <v>643</v>
      </c>
      <c r="G13" s="329">
        <v>1278</v>
      </c>
      <c r="H13" s="331">
        <v>693</v>
      </c>
      <c r="I13" s="331">
        <v>354</v>
      </c>
      <c r="J13" s="329">
        <v>2367</v>
      </c>
      <c r="K13" s="329">
        <v>542</v>
      </c>
      <c r="L13" s="330">
        <v>9755</v>
      </c>
    </row>
    <row r="14" spans="1:12" s="11" customFormat="1">
      <c r="A14" s="328" t="s">
        <v>18</v>
      </c>
      <c r="B14" s="179" t="s">
        <v>10</v>
      </c>
      <c r="C14" s="329">
        <v>8</v>
      </c>
      <c r="D14" s="329">
        <v>21</v>
      </c>
      <c r="E14" s="329">
        <v>12</v>
      </c>
      <c r="F14" s="329">
        <v>14</v>
      </c>
      <c r="G14" s="329">
        <v>11</v>
      </c>
      <c r="H14" s="329">
        <v>7</v>
      </c>
      <c r="I14" s="329">
        <v>1</v>
      </c>
      <c r="J14" s="329">
        <v>19</v>
      </c>
      <c r="K14" s="329">
        <v>3</v>
      </c>
      <c r="L14" s="330">
        <v>96</v>
      </c>
    </row>
    <row r="15" spans="1:12">
      <c r="A15" s="328"/>
      <c r="B15" s="179" t="s">
        <v>109</v>
      </c>
      <c r="C15" s="329">
        <v>7</v>
      </c>
      <c r="D15" s="329">
        <v>15</v>
      </c>
      <c r="E15" s="329">
        <v>9</v>
      </c>
      <c r="F15" s="329">
        <v>12</v>
      </c>
      <c r="G15" s="329">
        <v>7</v>
      </c>
      <c r="H15" s="329">
        <v>6</v>
      </c>
      <c r="I15" s="329"/>
      <c r="J15" s="329">
        <v>15</v>
      </c>
      <c r="K15" s="329">
        <v>2</v>
      </c>
      <c r="L15" s="330">
        <v>73</v>
      </c>
    </row>
    <row r="16" spans="1:12">
      <c r="A16" s="328"/>
      <c r="B16" s="179" t="s">
        <v>11</v>
      </c>
      <c r="C16" s="331">
        <v>1</v>
      </c>
      <c r="D16" s="329">
        <v>6</v>
      </c>
      <c r="E16" s="329">
        <v>3</v>
      </c>
      <c r="F16" s="331">
        <v>2</v>
      </c>
      <c r="G16" s="329">
        <v>4</v>
      </c>
      <c r="H16" s="331">
        <v>1</v>
      </c>
      <c r="I16" s="331">
        <v>1</v>
      </c>
      <c r="J16" s="329">
        <v>4</v>
      </c>
      <c r="K16" s="329">
        <v>1</v>
      </c>
      <c r="L16" s="330">
        <v>23</v>
      </c>
    </row>
    <row r="17" spans="1:13" s="11" customFormat="1">
      <c r="A17" s="332" t="s">
        <v>10</v>
      </c>
      <c r="B17" s="180" t="s">
        <v>10</v>
      </c>
      <c r="C17" s="181">
        <f>C5+C8+C11+C14</f>
        <v>4095</v>
      </c>
      <c r="D17" s="181">
        <f t="shared" ref="D17:L17" si="0">D5+D8+D11+D14</f>
        <v>9571</v>
      </c>
      <c r="E17" s="181">
        <f t="shared" si="0"/>
        <v>10040</v>
      </c>
      <c r="F17" s="181">
        <f t="shared" si="0"/>
        <v>3644</v>
      </c>
      <c r="G17" s="181">
        <f t="shared" si="0"/>
        <v>7820</v>
      </c>
      <c r="H17" s="181">
        <f t="shared" si="0"/>
        <v>4145</v>
      </c>
      <c r="I17" s="181">
        <f t="shared" si="0"/>
        <v>2171</v>
      </c>
      <c r="J17" s="181">
        <f t="shared" si="0"/>
        <v>14434</v>
      </c>
      <c r="K17" s="181">
        <f t="shared" si="0"/>
        <v>3391</v>
      </c>
      <c r="L17" s="333">
        <f t="shared" si="0"/>
        <v>59311</v>
      </c>
    </row>
    <row r="18" spans="1:13" s="11" customFormat="1">
      <c r="A18" s="332"/>
      <c r="B18" s="180" t="s">
        <v>109</v>
      </c>
      <c r="C18" s="181">
        <f t="shared" ref="C18:L19" si="1">C6+C9+C12+C15</f>
        <v>2177</v>
      </c>
      <c r="D18" s="181">
        <f t="shared" si="1"/>
        <v>4967</v>
      </c>
      <c r="E18" s="181">
        <f t="shared" si="1"/>
        <v>5113</v>
      </c>
      <c r="F18" s="181">
        <f t="shared" si="1"/>
        <v>1879</v>
      </c>
      <c r="G18" s="181">
        <f t="shared" si="1"/>
        <v>4034</v>
      </c>
      <c r="H18" s="181">
        <f t="shared" si="1"/>
        <v>2125</v>
      </c>
      <c r="I18" s="181">
        <f t="shared" si="1"/>
        <v>1140</v>
      </c>
      <c r="J18" s="181">
        <f t="shared" si="1"/>
        <v>7352</v>
      </c>
      <c r="K18" s="181">
        <f t="shared" si="1"/>
        <v>1779</v>
      </c>
      <c r="L18" s="333">
        <f t="shared" si="1"/>
        <v>30566</v>
      </c>
    </row>
    <row r="19" spans="1:13" s="11" customFormat="1" ht="13.5" thickBot="1">
      <c r="A19" s="334"/>
      <c r="B19" s="335" t="s">
        <v>11</v>
      </c>
      <c r="C19" s="336">
        <f t="shared" si="1"/>
        <v>1918</v>
      </c>
      <c r="D19" s="336">
        <f t="shared" si="1"/>
        <v>4604</v>
      </c>
      <c r="E19" s="336">
        <f t="shared" si="1"/>
        <v>4927</v>
      </c>
      <c r="F19" s="336">
        <f t="shared" si="1"/>
        <v>1765</v>
      </c>
      <c r="G19" s="336">
        <f t="shared" si="1"/>
        <v>3786</v>
      </c>
      <c r="H19" s="336">
        <f t="shared" si="1"/>
        <v>2020</v>
      </c>
      <c r="I19" s="336">
        <f t="shared" si="1"/>
        <v>1031</v>
      </c>
      <c r="J19" s="336">
        <f t="shared" si="1"/>
        <v>7082</v>
      </c>
      <c r="K19" s="336">
        <f t="shared" si="1"/>
        <v>1612</v>
      </c>
      <c r="L19" s="337">
        <f t="shared" si="1"/>
        <v>28745</v>
      </c>
    </row>
    <row r="20" spans="1:13">
      <c r="C20" s="205"/>
      <c r="D20" s="205"/>
      <c r="E20" s="205"/>
      <c r="F20" s="205"/>
      <c r="G20" s="205"/>
      <c r="H20" s="205"/>
      <c r="J20" s="205"/>
      <c r="K20" s="205"/>
    </row>
    <row r="21" spans="1:13">
      <c r="C21" s="207"/>
      <c r="D21" s="207"/>
      <c r="E21" s="207"/>
      <c r="F21" s="207"/>
      <c r="G21" s="207"/>
      <c r="H21" s="207"/>
      <c r="I21" s="207"/>
      <c r="J21" s="207"/>
      <c r="K21" s="207"/>
      <c r="L21" s="207"/>
    </row>
    <row r="22" spans="1:13">
      <c r="C22"/>
      <c r="D22" s="207"/>
      <c r="E22" s="207"/>
      <c r="F22"/>
      <c r="G22" s="207"/>
      <c r="H22" s="207"/>
      <c r="I22" s="207"/>
      <c r="J22" s="207"/>
      <c r="K22"/>
      <c r="L22" s="207"/>
    </row>
    <row r="23" spans="1:13">
      <c r="B23" s="68"/>
      <c r="D23" s="205"/>
      <c r="E23" s="205"/>
      <c r="G23" s="205"/>
      <c r="H23" s="205"/>
      <c r="J23" s="205"/>
      <c r="L23" s="205"/>
      <c r="M23" s="68"/>
    </row>
    <row r="24" spans="1:13">
      <c r="B24" s="68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68"/>
    </row>
    <row r="25" spans="1:13">
      <c r="B25" s="68"/>
      <c r="C25" s="205"/>
      <c r="D25" s="205"/>
      <c r="E25" s="205"/>
      <c r="F25" s="205"/>
      <c r="G25" s="205"/>
      <c r="H25" s="205"/>
      <c r="J25" s="205"/>
      <c r="L25" s="205"/>
      <c r="M25" s="68"/>
    </row>
    <row r="26" spans="1:13">
      <c r="B26" s="68"/>
      <c r="D26" s="205"/>
      <c r="E26" s="205"/>
      <c r="G26" s="205"/>
      <c r="J26" s="205"/>
      <c r="L26" s="205"/>
      <c r="M26" s="68"/>
    </row>
    <row r="27" spans="1:13">
      <c r="B27" s="68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68"/>
    </row>
    <row r="28" spans="1:13">
      <c r="B28" s="68"/>
      <c r="D28" s="205"/>
      <c r="E28" s="205"/>
      <c r="G28" s="205"/>
      <c r="H28" s="205"/>
      <c r="I28" s="205"/>
      <c r="J28" s="205"/>
      <c r="L28" s="205"/>
      <c r="M28" s="68"/>
    </row>
    <row r="29" spans="1:13">
      <c r="B29" s="68"/>
      <c r="D29" s="205"/>
      <c r="E29" s="205"/>
      <c r="G29" s="205"/>
      <c r="J29" s="205"/>
      <c r="L29" s="205"/>
      <c r="M29" s="68"/>
    </row>
    <row r="30" spans="1:13">
      <c r="B30" s="68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</row>
    <row r="31" spans="1:13">
      <c r="B31" s="68"/>
      <c r="D31" s="205"/>
      <c r="E31" s="205"/>
      <c r="F31" s="205"/>
      <c r="G31" s="205"/>
      <c r="H31" s="205"/>
      <c r="J31" s="205"/>
      <c r="K31" s="205"/>
      <c r="L31" s="205"/>
      <c r="M31" s="205"/>
    </row>
    <row r="32" spans="1:13">
      <c r="B32" s="68"/>
      <c r="D32" s="205"/>
      <c r="E32" s="205"/>
      <c r="F32" s="205"/>
      <c r="G32" s="205"/>
      <c r="H32" s="205"/>
      <c r="J32" s="205"/>
      <c r="K32" s="205"/>
      <c r="L32" s="205"/>
      <c r="M32" s="205"/>
    </row>
    <row r="33" spans="2:13">
      <c r="B33" s="68"/>
      <c r="D33" s="205"/>
      <c r="E33" s="205"/>
      <c r="F33" s="205"/>
      <c r="G33" s="205"/>
      <c r="H33" s="205"/>
      <c r="I33" s="205"/>
      <c r="J33" s="205"/>
      <c r="K33" s="205"/>
      <c r="L33" s="205"/>
      <c r="M33" s="205"/>
    </row>
    <row r="34" spans="2:13">
      <c r="B34" s="68"/>
      <c r="D34" s="205"/>
      <c r="E34" s="205"/>
      <c r="F34" s="205"/>
      <c r="G34" s="205"/>
      <c r="H34" s="205"/>
      <c r="J34" s="205"/>
      <c r="K34" s="205"/>
      <c r="L34" s="68"/>
      <c r="M34" s="205"/>
    </row>
    <row r="35" spans="2:13">
      <c r="B35" s="68"/>
      <c r="C35" s="205"/>
      <c r="D35" s="205"/>
      <c r="E35" s="205"/>
      <c r="F35" s="205"/>
      <c r="G35" s="205"/>
      <c r="H35" s="205"/>
      <c r="J35" s="205"/>
      <c r="K35" s="205"/>
      <c r="L35" s="68"/>
      <c r="M35" s="205"/>
    </row>
    <row r="36" spans="2:13">
      <c r="B36" s="68"/>
      <c r="D36" s="205"/>
      <c r="E36" s="205"/>
      <c r="F36" s="205"/>
      <c r="G36" s="205"/>
      <c r="H36" s="205"/>
      <c r="I36" s="205"/>
      <c r="J36" s="205"/>
      <c r="K36" s="205"/>
      <c r="L36" s="205"/>
      <c r="M36" s="205"/>
    </row>
    <row r="37" spans="2:13">
      <c r="B37" s="68"/>
      <c r="D37" s="205"/>
      <c r="E37" s="205"/>
      <c r="F37" s="205"/>
      <c r="G37" s="205"/>
      <c r="H37" s="205"/>
      <c r="J37" s="205"/>
      <c r="K37" s="205"/>
      <c r="L37" s="68"/>
      <c r="M37" s="205"/>
    </row>
    <row r="38" spans="2:13">
      <c r="B38" s="68"/>
      <c r="C38" s="205"/>
      <c r="D38" s="205"/>
      <c r="E38" s="205"/>
      <c r="F38" s="205"/>
      <c r="G38" s="205"/>
      <c r="H38" s="205"/>
      <c r="J38" s="205"/>
      <c r="K38" s="205"/>
      <c r="L38" s="68"/>
      <c r="M38" s="205"/>
    </row>
    <row r="39" spans="2:13">
      <c r="B39" s="68"/>
      <c r="D39" s="205"/>
      <c r="E39" s="205"/>
      <c r="G39" s="205"/>
      <c r="J39" s="205"/>
      <c r="L39" s="68"/>
      <c r="M39" s="68"/>
    </row>
    <row r="40" spans="2:13">
      <c r="B40" s="68"/>
      <c r="D40" s="205"/>
      <c r="E40" s="205"/>
      <c r="G40" s="205"/>
      <c r="J40" s="205"/>
      <c r="L40" s="68"/>
      <c r="M40" s="68"/>
    </row>
    <row r="41" spans="2:13">
      <c r="B41" s="68"/>
      <c r="C41" s="205"/>
      <c r="D41" s="205"/>
      <c r="E41" s="205"/>
      <c r="F41" s="205"/>
      <c r="G41" s="205"/>
      <c r="H41" s="205"/>
      <c r="J41" s="205"/>
      <c r="K41" s="205"/>
      <c r="L41" s="68"/>
      <c r="M41" s="68"/>
    </row>
    <row r="42" spans="2:13">
      <c r="D42" s="205"/>
      <c r="E42" s="205"/>
      <c r="G42" s="205"/>
      <c r="J42" s="205"/>
    </row>
    <row r="43" spans="2:13">
      <c r="D43" s="205"/>
      <c r="E43" s="205"/>
      <c r="G43" s="205"/>
      <c r="J43" s="205"/>
    </row>
    <row r="44" spans="2:13">
      <c r="C44" s="205"/>
      <c r="D44" s="205"/>
      <c r="E44" s="205"/>
      <c r="F44" s="205"/>
      <c r="G44" s="205"/>
      <c r="H44" s="205"/>
      <c r="J44" s="205"/>
      <c r="K44" s="205"/>
    </row>
    <row r="45" spans="2:13">
      <c r="D45" s="205"/>
      <c r="E45" s="205"/>
      <c r="G45" s="205"/>
      <c r="J45" s="205"/>
    </row>
    <row r="46" spans="2:13">
      <c r="D46" s="205"/>
      <c r="E46" s="205"/>
      <c r="G46" s="205"/>
      <c r="J46" s="205"/>
    </row>
    <row r="47" spans="2:13">
      <c r="C47" s="205"/>
      <c r="D47" s="205"/>
      <c r="E47" s="205"/>
      <c r="F47" s="205"/>
      <c r="G47" s="205"/>
      <c r="H47" s="205"/>
      <c r="J47" s="205"/>
      <c r="K47" s="205"/>
    </row>
    <row r="48" spans="2:13">
      <c r="D48" s="205"/>
      <c r="E48" s="205"/>
      <c r="G48" s="205"/>
      <c r="J48" s="205"/>
    </row>
    <row r="49" spans="3:11">
      <c r="D49" s="205"/>
      <c r="E49" s="205"/>
      <c r="G49" s="205"/>
      <c r="J49" s="205"/>
    </row>
    <row r="50" spans="3:11">
      <c r="C50" s="205"/>
      <c r="D50" s="205"/>
      <c r="E50" s="205"/>
      <c r="F50" s="205"/>
      <c r="G50" s="205"/>
      <c r="H50" s="205"/>
      <c r="J50" s="205"/>
      <c r="K50" s="205"/>
    </row>
    <row r="51" spans="3:11">
      <c r="D51" s="205"/>
      <c r="E51" s="205"/>
      <c r="G51" s="205"/>
      <c r="J51" s="205"/>
    </row>
    <row r="52" spans="3:11">
      <c r="D52" s="205"/>
      <c r="E52" s="205"/>
      <c r="G52" s="205"/>
      <c r="J52" s="205"/>
    </row>
    <row r="53" spans="3:11">
      <c r="C53" s="205"/>
      <c r="D53" s="205"/>
      <c r="E53" s="205"/>
      <c r="F53" s="205"/>
      <c r="G53" s="205"/>
      <c r="H53" s="205"/>
      <c r="J53" s="205"/>
      <c r="K53" s="205"/>
    </row>
    <row r="54" spans="3:11">
      <c r="D54" s="205"/>
      <c r="E54" s="205"/>
      <c r="G54" s="205"/>
      <c r="J54" s="205"/>
    </row>
    <row r="55" spans="3:11">
      <c r="D55" s="205"/>
      <c r="E55" s="205"/>
      <c r="G55" s="205"/>
      <c r="J55" s="205"/>
    </row>
    <row r="56" spans="3:11">
      <c r="C56" s="205"/>
      <c r="D56" s="205"/>
      <c r="E56" s="205"/>
      <c r="F56" s="205"/>
      <c r="G56" s="205"/>
      <c r="H56" s="205"/>
      <c r="J56" s="205"/>
      <c r="K56" s="205"/>
    </row>
    <row r="57" spans="3:11">
      <c r="D57" s="205"/>
      <c r="E57" s="205"/>
      <c r="G57" s="205"/>
      <c r="J57" s="205"/>
    </row>
    <row r="58" spans="3:11">
      <c r="D58" s="205"/>
      <c r="E58" s="205"/>
      <c r="G58" s="205"/>
      <c r="J58" s="205"/>
    </row>
    <row r="59" spans="3:11">
      <c r="D59" s="205"/>
      <c r="E59" s="205"/>
      <c r="G59" s="205"/>
      <c r="J59" s="205"/>
    </row>
    <row r="60" spans="3:11">
      <c r="D60" s="205"/>
      <c r="E60" s="205"/>
      <c r="G60" s="205"/>
      <c r="J60" s="205"/>
    </row>
    <row r="61" spans="3:11">
      <c r="E61" s="205"/>
      <c r="G61" s="205"/>
      <c r="J61" s="205"/>
    </row>
    <row r="62" spans="3:11">
      <c r="D62" s="205"/>
      <c r="E62" s="205"/>
      <c r="G62" s="205"/>
      <c r="J62" s="205"/>
    </row>
    <row r="63" spans="3:11">
      <c r="J63" s="205"/>
    </row>
    <row r="64" spans="3:11">
      <c r="G64" s="205"/>
      <c r="J64" s="205"/>
    </row>
    <row r="65" spans="4:10">
      <c r="D65" s="205"/>
      <c r="E65" s="205"/>
      <c r="G65" s="205"/>
      <c r="J65" s="205"/>
    </row>
    <row r="68" spans="4:10">
      <c r="E68" s="205"/>
      <c r="G68" s="205"/>
      <c r="J68" s="205"/>
    </row>
    <row r="71" spans="4:10">
      <c r="J71" s="205"/>
    </row>
    <row r="80" spans="4:10">
      <c r="D80" s="205"/>
      <c r="E80" s="205"/>
      <c r="F80" s="205"/>
      <c r="G80" s="205"/>
      <c r="J80" s="205"/>
    </row>
    <row r="81" spans="3:11">
      <c r="J81" s="205"/>
    </row>
    <row r="82" spans="3:11">
      <c r="D82" s="205"/>
      <c r="E82" s="205"/>
      <c r="G82" s="205"/>
      <c r="J82" s="205"/>
    </row>
    <row r="83" spans="3:11">
      <c r="C83" s="205"/>
      <c r="D83" s="205"/>
      <c r="E83" s="205"/>
      <c r="F83" s="205"/>
      <c r="G83" s="205"/>
      <c r="H83" s="205"/>
      <c r="I83" s="205"/>
      <c r="J83" s="205"/>
      <c r="K83" s="205"/>
    </row>
    <row r="84" spans="3:11">
      <c r="D84" s="205"/>
      <c r="J84" s="205"/>
    </row>
    <row r="85" spans="3:11">
      <c r="D85" s="205"/>
      <c r="E85" s="205"/>
      <c r="G85" s="205"/>
      <c r="H85" s="205"/>
      <c r="J85" s="205"/>
    </row>
    <row r="86" spans="3:11">
      <c r="C86" s="205"/>
      <c r="D86" s="205"/>
      <c r="E86" s="205"/>
      <c r="F86" s="205"/>
      <c r="G86" s="205"/>
      <c r="H86" s="205"/>
      <c r="J86" s="205"/>
    </row>
    <row r="88" spans="3:11">
      <c r="D88" s="205"/>
      <c r="E88" s="205"/>
      <c r="G88" s="205"/>
      <c r="J88" s="205"/>
    </row>
    <row r="89" spans="3:11">
      <c r="C89" s="205"/>
      <c r="D89" s="205"/>
      <c r="E89" s="205"/>
      <c r="G89" s="205"/>
      <c r="H89" s="205"/>
      <c r="J89" s="205"/>
    </row>
    <row r="91" spans="3:11">
      <c r="D91" s="205"/>
      <c r="E91" s="205"/>
      <c r="J91" s="205"/>
    </row>
    <row r="92" spans="3:11">
      <c r="E92" s="205"/>
      <c r="H92" s="205"/>
      <c r="J92" s="205"/>
    </row>
    <row r="94" spans="3:11">
      <c r="E94" s="205"/>
      <c r="H94" s="205"/>
      <c r="J94" s="205"/>
    </row>
  </sheetData>
  <phoneticPr fontId="21" type="noConversion"/>
  <pageMargins left="0.75" right="0.75" top="1" bottom="1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"/>
  <sheetViews>
    <sheetView workbookViewId="0">
      <selection activeCell="J21" sqref="J21"/>
    </sheetView>
  </sheetViews>
  <sheetFormatPr baseColWidth="10" defaultRowHeight="12.75"/>
  <cols>
    <col min="1" max="1" width="11.7109375" customWidth="1"/>
    <col min="2" max="2" width="8.7109375" customWidth="1"/>
    <col min="3" max="11" width="10.42578125" style="68" customWidth="1"/>
    <col min="12" max="12" width="11.85546875" style="67" bestFit="1" customWidth="1"/>
  </cols>
  <sheetData>
    <row r="1" spans="1:12">
      <c r="A1" s="2"/>
      <c r="B1" s="2"/>
      <c r="C1" s="91"/>
      <c r="D1" s="91"/>
      <c r="E1" s="91"/>
      <c r="F1" s="91"/>
      <c r="G1" s="91"/>
      <c r="H1" s="91"/>
      <c r="I1" s="91"/>
      <c r="J1" s="91"/>
      <c r="K1" s="91"/>
      <c r="L1" s="97"/>
    </row>
    <row r="2" spans="1:12">
      <c r="A2" s="3" t="s">
        <v>227</v>
      </c>
      <c r="B2" s="3"/>
      <c r="C2" s="95"/>
      <c r="D2" s="95"/>
      <c r="E2" s="95"/>
      <c r="F2" s="95"/>
      <c r="G2" s="95"/>
      <c r="H2" s="95"/>
      <c r="I2" s="95"/>
      <c r="J2" s="95"/>
      <c r="K2" s="95"/>
      <c r="L2" s="98"/>
    </row>
    <row r="3" spans="1:12">
      <c r="A3" s="5"/>
      <c r="B3" s="5"/>
      <c r="C3" s="93"/>
      <c r="D3" s="93"/>
      <c r="E3" s="93"/>
      <c r="F3" s="93"/>
      <c r="G3" s="93"/>
      <c r="H3" s="93"/>
      <c r="I3" s="93"/>
      <c r="J3" s="93"/>
      <c r="K3" s="93"/>
      <c r="L3" s="99"/>
    </row>
    <row r="4" spans="1:12">
      <c r="A4" s="10"/>
      <c r="B4" s="9"/>
      <c r="C4" s="81" t="s">
        <v>0</v>
      </c>
      <c r="D4" s="81" t="s">
        <v>1</v>
      </c>
      <c r="E4" s="81" t="s">
        <v>2</v>
      </c>
      <c r="F4" s="81" t="s">
        <v>3</v>
      </c>
      <c r="G4" s="81" t="s">
        <v>4</v>
      </c>
      <c r="H4" s="81" t="s">
        <v>5</v>
      </c>
      <c r="I4" s="81" t="s">
        <v>6</v>
      </c>
      <c r="J4" s="81" t="s">
        <v>7</v>
      </c>
      <c r="K4" s="81" t="s">
        <v>8</v>
      </c>
      <c r="L4" s="6" t="s">
        <v>9</v>
      </c>
    </row>
    <row r="5" spans="1:12">
      <c r="A5" s="1" t="s">
        <v>17</v>
      </c>
      <c r="B5" s="1" t="s">
        <v>10</v>
      </c>
      <c r="C5" s="201">
        <v>1</v>
      </c>
      <c r="D5" s="201"/>
      <c r="E5" s="201">
        <v>4</v>
      </c>
      <c r="F5" s="201"/>
      <c r="G5" s="201"/>
      <c r="H5" s="201">
        <v>2</v>
      </c>
      <c r="I5" s="201"/>
      <c r="J5" s="201">
        <v>3</v>
      </c>
      <c r="K5" s="201"/>
      <c r="L5" s="208">
        <v>10</v>
      </c>
    </row>
    <row r="6" spans="1:12">
      <c r="A6" s="1"/>
      <c r="B6" s="1" t="s">
        <v>109</v>
      </c>
      <c r="C6" s="201">
        <v>1</v>
      </c>
      <c r="D6" s="201"/>
      <c r="E6" s="201">
        <v>4</v>
      </c>
      <c r="F6" s="201"/>
      <c r="G6" s="201"/>
      <c r="H6" s="201">
        <v>1</v>
      </c>
      <c r="I6" s="201"/>
      <c r="J6" s="201">
        <v>1</v>
      </c>
      <c r="K6" s="201"/>
      <c r="L6" s="208">
        <v>7</v>
      </c>
    </row>
    <row r="7" spans="1:12">
      <c r="A7" s="1"/>
      <c r="B7" s="1" t="s">
        <v>11</v>
      </c>
      <c r="C7" s="140"/>
      <c r="D7" s="201"/>
      <c r="E7" s="201"/>
      <c r="F7" s="140"/>
      <c r="G7" s="201"/>
      <c r="H7" s="140">
        <v>1</v>
      </c>
      <c r="I7" s="140"/>
      <c r="J7" s="201">
        <v>2</v>
      </c>
      <c r="K7" s="140"/>
      <c r="L7" s="208">
        <v>3</v>
      </c>
    </row>
    <row r="8" spans="1:12">
      <c r="A8" s="1" t="s">
        <v>18</v>
      </c>
      <c r="B8" s="1" t="s">
        <v>10</v>
      </c>
      <c r="C8" s="201">
        <v>1480</v>
      </c>
      <c r="D8" s="201">
        <v>3424</v>
      </c>
      <c r="E8" s="201">
        <v>3532</v>
      </c>
      <c r="F8" s="201">
        <v>1242</v>
      </c>
      <c r="G8" s="201">
        <v>2863</v>
      </c>
      <c r="H8" s="201">
        <v>1458</v>
      </c>
      <c r="I8" s="201">
        <v>770</v>
      </c>
      <c r="J8" s="201">
        <v>5003</v>
      </c>
      <c r="K8" s="201">
        <v>1177</v>
      </c>
      <c r="L8" s="208">
        <v>20949</v>
      </c>
    </row>
    <row r="9" spans="1:12">
      <c r="A9" s="1"/>
      <c r="B9" s="1" t="s">
        <v>109</v>
      </c>
      <c r="C9" s="201">
        <v>783</v>
      </c>
      <c r="D9" s="201">
        <v>1736</v>
      </c>
      <c r="E9" s="201">
        <v>1808</v>
      </c>
      <c r="F9" s="201">
        <v>643</v>
      </c>
      <c r="G9" s="201">
        <v>1504</v>
      </c>
      <c r="H9" s="201">
        <v>749</v>
      </c>
      <c r="I9" s="201">
        <v>385</v>
      </c>
      <c r="J9" s="201">
        <v>2580</v>
      </c>
      <c r="K9" s="201">
        <v>605</v>
      </c>
      <c r="L9" s="208">
        <v>10793</v>
      </c>
    </row>
    <row r="10" spans="1:12">
      <c r="A10" s="1"/>
      <c r="B10" s="1" t="s">
        <v>11</v>
      </c>
      <c r="C10" s="140">
        <v>697</v>
      </c>
      <c r="D10" s="201">
        <v>1688</v>
      </c>
      <c r="E10" s="201">
        <v>1724</v>
      </c>
      <c r="F10" s="140">
        <v>599</v>
      </c>
      <c r="G10" s="201">
        <v>1359</v>
      </c>
      <c r="H10" s="140">
        <v>709</v>
      </c>
      <c r="I10" s="140">
        <v>385</v>
      </c>
      <c r="J10" s="201">
        <v>2423</v>
      </c>
      <c r="K10" s="201">
        <v>572</v>
      </c>
      <c r="L10" s="208">
        <v>10156</v>
      </c>
    </row>
    <row r="11" spans="1:12">
      <c r="A11" s="1" t="s">
        <v>19</v>
      </c>
      <c r="B11" s="1" t="s">
        <v>10</v>
      </c>
      <c r="C11" s="201">
        <v>1405</v>
      </c>
      <c r="D11" s="201">
        <v>3206</v>
      </c>
      <c r="E11" s="201">
        <v>3516</v>
      </c>
      <c r="F11" s="201">
        <v>1229</v>
      </c>
      <c r="G11" s="201">
        <v>2788</v>
      </c>
      <c r="H11" s="201">
        <v>1370</v>
      </c>
      <c r="I11" s="201">
        <v>721</v>
      </c>
      <c r="J11" s="201">
        <v>4844</v>
      </c>
      <c r="K11" s="201">
        <v>1170</v>
      </c>
      <c r="L11" s="208">
        <v>20249</v>
      </c>
    </row>
    <row r="12" spans="1:12">
      <c r="A12" s="1"/>
      <c r="B12" s="1" t="s">
        <v>109</v>
      </c>
      <c r="C12" s="201">
        <v>741</v>
      </c>
      <c r="D12" s="201">
        <v>1662</v>
      </c>
      <c r="E12" s="201">
        <v>1781</v>
      </c>
      <c r="F12" s="201">
        <v>657</v>
      </c>
      <c r="G12" s="201">
        <v>1469</v>
      </c>
      <c r="H12" s="201">
        <v>706</v>
      </c>
      <c r="I12" s="201">
        <v>391</v>
      </c>
      <c r="J12" s="201">
        <v>2518</v>
      </c>
      <c r="K12" s="201">
        <v>584</v>
      </c>
      <c r="L12" s="208">
        <v>10509</v>
      </c>
    </row>
    <row r="13" spans="1:12">
      <c r="A13" s="1"/>
      <c r="B13" s="1" t="s">
        <v>11</v>
      </c>
      <c r="C13" s="140">
        <v>664</v>
      </c>
      <c r="D13" s="201">
        <v>1544</v>
      </c>
      <c r="E13" s="201">
        <v>1735</v>
      </c>
      <c r="F13" s="140">
        <v>572</v>
      </c>
      <c r="G13" s="201">
        <v>1319</v>
      </c>
      <c r="H13" s="140">
        <v>664</v>
      </c>
      <c r="I13" s="140">
        <v>330</v>
      </c>
      <c r="J13" s="201">
        <v>2326</v>
      </c>
      <c r="K13" s="201">
        <v>586</v>
      </c>
      <c r="L13" s="208">
        <v>9740</v>
      </c>
    </row>
    <row r="14" spans="1:12">
      <c r="A14" s="1" t="s">
        <v>20</v>
      </c>
      <c r="B14" s="1" t="s">
        <v>10</v>
      </c>
      <c r="C14" s="201">
        <v>1431</v>
      </c>
      <c r="D14" s="201">
        <v>3078</v>
      </c>
      <c r="E14" s="201">
        <v>3436</v>
      </c>
      <c r="F14" s="201">
        <v>1287</v>
      </c>
      <c r="G14" s="201">
        <v>2685</v>
      </c>
      <c r="H14" s="201">
        <v>1429</v>
      </c>
      <c r="I14" s="201">
        <v>728</v>
      </c>
      <c r="J14" s="201">
        <v>4895</v>
      </c>
      <c r="K14" s="201">
        <v>1197</v>
      </c>
      <c r="L14" s="208">
        <v>20166</v>
      </c>
    </row>
    <row r="15" spans="1:12">
      <c r="A15" s="1"/>
      <c r="B15" s="1" t="s">
        <v>109</v>
      </c>
      <c r="C15" s="201">
        <v>722</v>
      </c>
      <c r="D15" s="201">
        <v>1608</v>
      </c>
      <c r="E15" s="201">
        <v>1793</v>
      </c>
      <c r="F15" s="201">
        <v>634</v>
      </c>
      <c r="G15" s="201">
        <v>1397</v>
      </c>
      <c r="H15" s="201">
        <v>728</v>
      </c>
      <c r="I15" s="201">
        <v>374</v>
      </c>
      <c r="J15" s="201">
        <v>2539</v>
      </c>
      <c r="K15" s="201">
        <v>610</v>
      </c>
      <c r="L15" s="208">
        <v>10405</v>
      </c>
    </row>
    <row r="16" spans="1:12">
      <c r="A16" s="1"/>
      <c r="B16" s="1" t="s">
        <v>11</v>
      </c>
      <c r="C16" s="140">
        <v>709</v>
      </c>
      <c r="D16" s="201">
        <v>1470</v>
      </c>
      <c r="E16" s="201">
        <v>1643</v>
      </c>
      <c r="F16" s="140">
        <v>653</v>
      </c>
      <c r="G16" s="201">
        <v>1288</v>
      </c>
      <c r="H16" s="140">
        <v>701</v>
      </c>
      <c r="I16" s="140">
        <v>354</v>
      </c>
      <c r="J16" s="201">
        <v>2356</v>
      </c>
      <c r="K16" s="201">
        <v>587</v>
      </c>
      <c r="L16" s="208">
        <v>9761</v>
      </c>
    </row>
    <row r="17" spans="1:12">
      <c r="A17" s="1" t="s">
        <v>21</v>
      </c>
      <c r="B17" s="1" t="s">
        <v>10</v>
      </c>
      <c r="C17" s="201">
        <v>1449</v>
      </c>
      <c r="D17" s="201">
        <v>3164</v>
      </c>
      <c r="E17" s="201">
        <v>3507</v>
      </c>
      <c r="F17" s="201">
        <v>1275</v>
      </c>
      <c r="G17" s="201">
        <v>2763</v>
      </c>
      <c r="H17" s="201">
        <v>1454</v>
      </c>
      <c r="I17" s="201">
        <v>740</v>
      </c>
      <c r="J17" s="201">
        <v>4793</v>
      </c>
      <c r="K17" s="201">
        <v>1198</v>
      </c>
      <c r="L17" s="208">
        <v>20343</v>
      </c>
    </row>
    <row r="18" spans="1:12">
      <c r="A18" s="1"/>
      <c r="B18" s="1" t="s">
        <v>109</v>
      </c>
      <c r="C18" s="201">
        <v>738</v>
      </c>
      <c r="D18" s="201">
        <v>1616</v>
      </c>
      <c r="E18" s="201">
        <v>1840</v>
      </c>
      <c r="F18" s="201">
        <v>629</v>
      </c>
      <c r="G18" s="201">
        <v>1427</v>
      </c>
      <c r="H18" s="201">
        <v>768</v>
      </c>
      <c r="I18" s="201">
        <v>403</v>
      </c>
      <c r="J18" s="201">
        <v>2507</v>
      </c>
      <c r="K18" s="201">
        <v>621</v>
      </c>
      <c r="L18" s="208">
        <v>10549</v>
      </c>
    </row>
    <row r="19" spans="1:12">
      <c r="A19" s="1"/>
      <c r="B19" s="1" t="s">
        <v>11</v>
      </c>
      <c r="C19" s="140">
        <v>711</v>
      </c>
      <c r="D19" s="201">
        <v>1548</v>
      </c>
      <c r="E19" s="201">
        <v>1667</v>
      </c>
      <c r="F19" s="140">
        <v>646</v>
      </c>
      <c r="G19" s="201">
        <v>1336</v>
      </c>
      <c r="H19" s="140">
        <v>686</v>
      </c>
      <c r="I19" s="140">
        <v>337</v>
      </c>
      <c r="J19" s="201">
        <v>2286</v>
      </c>
      <c r="K19" s="201">
        <v>577</v>
      </c>
      <c r="L19" s="208">
        <v>9794</v>
      </c>
    </row>
    <row r="20" spans="1:12">
      <c r="A20" s="1" t="s">
        <v>22</v>
      </c>
      <c r="B20" s="1" t="s">
        <v>10</v>
      </c>
      <c r="C20" s="201">
        <v>1429</v>
      </c>
      <c r="D20" s="201">
        <v>3115</v>
      </c>
      <c r="E20" s="201">
        <v>3515</v>
      </c>
      <c r="F20" s="201">
        <v>1267</v>
      </c>
      <c r="G20" s="201">
        <v>2806</v>
      </c>
      <c r="H20" s="201">
        <v>1367</v>
      </c>
      <c r="I20" s="201">
        <v>742</v>
      </c>
      <c r="J20" s="201">
        <v>4676</v>
      </c>
      <c r="K20" s="201">
        <v>1236</v>
      </c>
      <c r="L20" s="208">
        <v>20153</v>
      </c>
    </row>
    <row r="21" spans="1:12">
      <c r="A21" s="1"/>
      <c r="B21" s="1" t="s">
        <v>109</v>
      </c>
      <c r="C21" s="201">
        <v>786</v>
      </c>
      <c r="D21" s="201">
        <v>1613</v>
      </c>
      <c r="E21" s="201">
        <v>1791</v>
      </c>
      <c r="F21" s="201">
        <v>667</v>
      </c>
      <c r="G21" s="201">
        <v>1409</v>
      </c>
      <c r="H21" s="201">
        <v>717</v>
      </c>
      <c r="I21" s="201">
        <v>374</v>
      </c>
      <c r="J21" s="201">
        <v>2427</v>
      </c>
      <c r="K21" s="201">
        <v>625</v>
      </c>
      <c r="L21" s="208">
        <v>10409</v>
      </c>
    </row>
    <row r="22" spans="1:12">
      <c r="A22" s="1"/>
      <c r="B22" s="1" t="s">
        <v>11</v>
      </c>
      <c r="C22" s="140">
        <v>643</v>
      </c>
      <c r="D22" s="201">
        <v>1502</v>
      </c>
      <c r="E22" s="201">
        <v>1724</v>
      </c>
      <c r="F22" s="140">
        <v>600</v>
      </c>
      <c r="G22" s="201">
        <v>1397</v>
      </c>
      <c r="H22" s="201">
        <v>650</v>
      </c>
      <c r="I22" s="201">
        <v>368</v>
      </c>
      <c r="J22" s="201">
        <v>2249</v>
      </c>
      <c r="K22" s="201">
        <v>611</v>
      </c>
      <c r="L22" s="208">
        <v>9744</v>
      </c>
    </row>
    <row r="23" spans="1:12">
      <c r="A23" s="1" t="s">
        <v>23</v>
      </c>
      <c r="B23" s="1" t="s">
        <v>10</v>
      </c>
      <c r="C23" s="201">
        <v>1372</v>
      </c>
      <c r="D23" s="201">
        <v>2990</v>
      </c>
      <c r="E23" s="201">
        <v>3547</v>
      </c>
      <c r="F23" s="201">
        <v>1285</v>
      </c>
      <c r="G23" s="201">
        <v>2738</v>
      </c>
      <c r="H23" s="201">
        <v>1431</v>
      </c>
      <c r="I23" s="201">
        <v>768</v>
      </c>
      <c r="J23" s="201">
        <v>4725</v>
      </c>
      <c r="K23" s="201">
        <v>1290</v>
      </c>
      <c r="L23" s="208">
        <v>20146</v>
      </c>
    </row>
    <row r="24" spans="1:12">
      <c r="A24" s="1"/>
      <c r="B24" s="1" t="s">
        <v>109</v>
      </c>
      <c r="C24" s="201">
        <v>686</v>
      </c>
      <c r="D24" s="201">
        <v>1504</v>
      </c>
      <c r="E24" s="201">
        <v>1779</v>
      </c>
      <c r="F24" s="201">
        <v>667</v>
      </c>
      <c r="G24" s="201">
        <v>1421</v>
      </c>
      <c r="H24" s="201">
        <v>744</v>
      </c>
      <c r="I24" s="201">
        <v>389</v>
      </c>
      <c r="J24" s="201">
        <v>2343</v>
      </c>
      <c r="K24" s="201">
        <v>646</v>
      </c>
      <c r="L24" s="208">
        <v>10179</v>
      </c>
    </row>
    <row r="25" spans="1:12">
      <c r="A25" s="1"/>
      <c r="B25" s="1" t="s">
        <v>11</v>
      </c>
      <c r="C25" s="140">
        <v>686</v>
      </c>
      <c r="D25" s="201">
        <v>1486</v>
      </c>
      <c r="E25" s="201">
        <v>1768</v>
      </c>
      <c r="F25" s="140">
        <v>618</v>
      </c>
      <c r="G25" s="201">
        <v>1317</v>
      </c>
      <c r="H25" s="140">
        <v>687</v>
      </c>
      <c r="I25" s="140">
        <v>379</v>
      </c>
      <c r="J25" s="201">
        <v>2382</v>
      </c>
      <c r="K25" s="201">
        <v>644</v>
      </c>
      <c r="L25" s="208">
        <v>9967</v>
      </c>
    </row>
    <row r="26" spans="1:12">
      <c r="A26" s="1" t="s">
        <v>24</v>
      </c>
      <c r="B26" s="1" t="s">
        <v>10</v>
      </c>
      <c r="C26" s="201">
        <v>267</v>
      </c>
      <c r="D26" s="201">
        <v>546</v>
      </c>
      <c r="E26" s="201">
        <v>578</v>
      </c>
      <c r="F26" s="201">
        <v>231</v>
      </c>
      <c r="G26" s="201">
        <v>377</v>
      </c>
      <c r="H26" s="201">
        <v>220</v>
      </c>
      <c r="I26" s="201">
        <v>133</v>
      </c>
      <c r="J26" s="201">
        <v>685</v>
      </c>
      <c r="K26" s="201">
        <v>213</v>
      </c>
      <c r="L26" s="208">
        <v>3250</v>
      </c>
    </row>
    <row r="27" spans="1:12">
      <c r="A27" s="1"/>
      <c r="B27" s="1" t="s">
        <v>109</v>
      </c>
      <c r="C27" s="201">
        <v>148</v>
      </c>
      <c r="D27" s="201">
        <v>332</v>
      </c>
      <c r="E27" s="201">
        <v>312</v>
      </c>
      <c r="F27" s="201">
        <v>144</v>
      </c>
      <c r="G27" s="201">
        <v>220</v>
      </c>
      <c r="H27" s="201">
        <v>134</v>
      </c>
      <c r="I27" s="201">
        <v>84</v>
      </c>
      <c r="J27" s="201">
        <v>411</v>
      </c>
      <c r="K27" s="201">
        <v>113</v>
      </c>
      <c r="L27" s="208">
        <v>1898</v>
      </c>
    </row>
    <row r="28" spans="1:12">
      <c r="A28" s="1"/>
      <c r="B28" s="1" t="s">
        <v>11</v>
      </c>
      <c r="C28" s="201">
        <v>119</v>
      </c>
      <c r="D28" s="201">
        <v>214</v>
      </c>
      <c r="E28" s="201">
        <v>266</v>
      </c>
      <c r="F28" s="201">
        <v>87</v>
      </c>
      <c r="G28" s="201">
        <v>157</v>
      </c>
      <c r="H28" s="201">
        <v>86</v>
      </c>
      <c r="I28" s="201">
        <v>49</v>
      </c>
      <c r="J28" s="201">
        <v>274</v>
      </c>
      <c r="K28" s="201">
        <v>100</v>
      </c>
      <c r="L28" s="208">
        <v>1352</v>
      </c>
    </row>
    <row r="29" spans="1:12">
      <c r="A29" s="1" t="s">
        <v>25</v>
      </c>
      <c r="B29" s="1" t="s">
        <v>10</v>
      </c>
      <c r="C29" s="201">
        <v>11</v>
      </c>
      <c r="D29" s="201">
        <v>18</v>
      </c>
      <c r="E29" s="201">
        <v>14</v>
      </c>
      <c r="F29" s="201">
        <v>14</v>
      </c>
      <c r="G29" s="201">
        <v>14</v>
      </c>
      <c r="H29" s="201">
        <v>5</v>
      </c>
      <c r="I29" s="140">
        <v>3</v>
      </c>
      <c r="J29" s="201">
        <v>25</v>
      </c>
      <c r="K29" s="201">
        <v>5</v>
      </c>
      <c r="L29" s="208">
        <v>109</v>
      </c>
    </row>
    <row r="30" spans="1:12">
      <c r="A30" s="1"/>
      <c r="B30" s="1" t="s">
        <v>109</v>
      </c>
      <c r="C30" s="140">
        <v>11</v>
      </c>
      <c r="D30" s="201">
        <v>9</v>
      </c>
      <c r="E30" s="201">
        <v>9</v>
      </c>
      <c r="F30" s="140">
        <v>7</v>
      </c>
      <c r="G30" s="201">
        <v>9</v>
      </c>
      <c r="H30" s="140">
        <v>1</v>
      </c>
      <c r="I30" s="140"/>
      <c r="J30" s="201">
        <v>8</v>
      </c>
      <c r="K30" s="140">
        <v>3</v>
      </c>
      <c r="L30" s="208">
        <v>57</v>
      </c>
    </row>
    <row r="31" spans="1:12">
      <c r="A31" s="1"/>
      <c r="B31" s="1" t="s">
        <v>11</v>
      </c>
      <c r="C31" s="140"/>
      <c r="D31" s="201">
        <v>9</v>
      </c>
      <c r="E31" s="201">
        <v>5</v>
      </c>
      <c r="F31" s="140">
        <v>7</v>
      </c>
      <c r="G31" s="201">
        <v>5</v>
      </c>
      <c r="H31" s="140">
        <v>4</v>
      </c>
      <c r="I31" s="140">
        <v>3</v>
      </c>
      <c r="J31" s="201">
        <v>17</v>
      </c>
      <c r="K31" s="140">
        <v>2</v>
      </c>
      <c r="L31" s="208">
        <v>52</v>
      </c>
    </row>
    <row r="32" spans="1:12">
      <c r="A32" s="1" t="s">
        <v>26</v>
      </c>
      <c r="B32" s="1" t="s">
        <v>10</v>
      </c>
      <c r="C32" s="201">
        <v>1</v>
      </c>
      <c r="D32" s="201">
        <v>1</v>
      </c>
      <c r="E32" s="201">
        <v>1</v>
      </c>
      <c r="F32" s="201">
        <v>1</v>
      </c>
      <c r="G32" s="201">
        <v>4</v>
      </c>
      <c r="H32" s="201">
        <v>1</v>
      </c>
      <c r="I32" s="140"/>
      <c r="J32" s="201">
        <v>2</v>
      </c>
      <c r="K32" s="201"/>
      <c r="L32" s="208">
        <v>11</v>
      </c>
    </row>
    <row r="33" spans="1:12">
      <c r="A33" s="1"/>
      <c r="B33" s="1" t="s">
        <v>109</v>
      </c>
      <c r="C33" s="140"/>
      <c r="D33" s="201">
        <v>1</v>
      </c>
      <c r="E33" s="201">
        <v>1</v>
      </c>
      <c r="F33" s="140"/>
      <c r="G33" s="201">
        <v>2</v>
      </c>
      <c r="H33" s="140"/>
      <c r="I33" s="140"/>
      <c r="J33" s="201">
        <v>2</v>
      </c>
      <c r="K33" s="140"/>
      <c r="L33" s="208">
        <v>6</v>
      </c>
    </row>
    <row r="34" spans="1:12">
      <c r="A34" s="1"/>
      <c r="B34" s="1" t="s">
        <v>11</v>
      </c>
      <c r="C34" s="140">
        <v>1</v>
      </c>
      <c r="D34" s="201"/>
      <c r="E34" s="201"/>
      <c r="F34" s="140">
        <v>1</v>
      </c>
      <c r="G34" s="201">
        <v>2</v>
      </c>
      <c r="H34" s="140">
        <v>1</v>
      </c>
      <c r="I34" s="140"/>
      <c r="J34" s="201"/>
      <c r="K34" s="140"/>
      <c r="L34" s="208">
        <v>5</v>
      </c>
    </row>
    <row r="35" spans="1:12" s="11" customFormat="1">
      <c r="A35" s="12" t="s">
        <v>10</v>
      </c>
      <c r="B35" s="13" t="s">
        <v>10</v>
      </c>
      <c r="C35" s="96">
        <f>C5+C8+C11+C14+C17+C20+C23+C26+C29+C32</f>
        <v>8846</v>
      </c>
      <c r="D35" s="96">
        <f t="shared" ref="D35:L35" si="0">D5+D8+D11+D14+D17+D20+D23+D26+D29+D32</f>
        <v>19542</v>
      </c>
      <c r="E35" s="96">
        <f t="shared" si="0"/>
        <v>21650</v>
      </c>
      <c r="F35" s="96">
        <f t="shared" si="0"/>
        <v>7831</v>
      </c>
      <c r="G35" s="96">
        <f t="shared" si="0"/>
        <v>17038</v>
      </c>
      <c r="H35" s="96">
        <f t="shared" si="0"/>
        <v>8737</v>
      </c>
      <c r="I35" s="96">
        <f t="shared" si="0"/>
        <v>4605</v>
      </c>
      <c r="J35" s="96">
        <f t="shared" si="0"/>
        <v>29651</v>
      </c>
      <c r="K35" s="96">
        <f t="shared" si="0"/>
        <v>7486</v>
      </c>
      <c r="L35" s="96">
        <f t="shared" si="0"/>
        <v>125386</v>
      </c>
    </row>
    <row r="36" spans="1:12" s="11" customFormat="1">
      <c r="A36" s="12"/>
      <c r="B36" s="12" t="s">
        <v>109</v>
      </c>
      <c r="C36" s="96">
        <f t="shared" ref="C36:L37" si="1">C6+C9+C12+C15+C18+C21+C24+C27+C30+C33</f>
        <v>4616</v>
      </c>
      <c r="D36" s="96">
        <f t="shared" si="1"/>
        <v>10081</v>
      </c>
      <c r="E36" s="96">
        <f t="shared" si="1"/>
        <v>11118</v>
      </c>
      <c r="F36" s="96">
        <f t="shared" si="1"/>
        <v>4048</v>
      </c>
      <c r="G36" s="96">
        <f t="shared" si="1"/>
        <v>8858</v>
      </c>
      <c r="H36" s="96">
        <f t="shared" si="1"/>
        <v>4548</v>
      </c>
      <c r="I36" s="96">
        <f t="shared" si="1"/>
        <v>2400</v>
      </c>
      <c r="J36" s="96">
        <f t="shared" si="1"/>
        <v>15336</v>
      </c>
      <c r="K36" s="96">
        <f t="shared" si="1"/>
        <v>3807</v>
      </c>
      <c r="L36" s="96">
        <f t="shared" si="1"/>
        <v>64812</v>
      </c>
    </row>
    <row r="37" spans="1:12" s="11" customFormat="1">
      <c r="B37" s="13" t="s">
        <v>11</v>
      </c>
      <c r="C37" s="96">
        <f t="shared" si="1"/>
        <v>4230</v>
      </c>
      <c r="D37" s="96">
        <f t="shared" si="1"/>
        <v>9461</v>
      </c>
      <c r="E37" s="96">
        <f t="shared" si="1"/>
        <v>10532</v>
      </c>
      <c r="F37" s="96">
        <f t="shared" si="1"/>
        <v>3783</v>
      </c>
      <c r="G37" s="96">
        <f t="shared" si="1"/>
        <v>8180</v>
      </c>
      <c r="H37" s="96">
        <f t="shared" si="1"/>
        <v>4189</v>
      </c>
      <c r="I37" s="96">
        <f t="shared" si="1"/>
        <v>2205</v>
      </c>
      <c r="J37" s="96">
        <f t="shared" si="1"/>
        <v>14315</v>
      </c>
      <c r="K37" s="96">
        <f t="shared" si="1"/>
        <v>3679</v>
      </c>
      <c r="L37" s="96">
        <f t="shared" si="1"/>
        <v>60574</v>
      </c>
    </row>
    <row r="38" spans="1:12">
      <c r="C38" s="205"/>
      <c r="D38" s="205"/>
      <c r="E38" s="205"/>
      <c r="F38" s="205"/>
      <c r="G38" s="205"/>
      <c r="H38" s="205"/>
      <c r="J38" s="205"/>
      <c r="K38" s="205"/>
    </row>
    <row r="39" spans="1:12">
      <c r="D39" s="205"/>
      <c r="E39" s="205"/>
      <c r="G39" s="205"/>
      <c r="J39" s="205"/>
    </row>
    <row r="40" spans="1:12">
      <c r="D40" s="205"/>
      <c r="E40" s="205"/>
      <c r="G40" s="205"/>
      <c r="J40" s="205"/>
    </row>
    <row r="41" spans="1:12">
      <c r="C41" s="205"/>
      <c r="D41" s="205"/>
      <c r="E41" s="205"/>
      <c r="F41" s="205"/>
      <c r="G41" s="205"/>
      <c r="H41" s="205"/>
      <c r="J41" s="205"/>
      <c r="K41" s="205"/>
    </row>
    <row r="42" spans="1:12">
      <c r="D42" s="205"/>
      <c r="E42" s="205"/>
      <c r="G42" s="205"/>
      <c r="J42" s="205"/>
    </row>
    <row r="43" spans="1:12">
      <c r="D43" s="205"/>
      <c r="E43" s="205"/>
      <c r="G43" s="205"/>
      <c r="J43" s="205"/>
    </row>
    <row r="44" spans="1:12">
      <c r="C44" s="205"/>
      <c r="D44" s="205"/>
      <c r="E44" s="205"/>
      <c r="F44" s="205"/>
      <c r="G44" s="205"/>
      <c r="H44" s="205"/>
      <c r="J44" s="205"/>
      <c r="K44" s="205"/>
    </row>
    <row r="45" spans="1:12">
      <c r="D45" s="205"/>
      <c r="E45" s="205"/>
      <c r="G45" s="205"/>
      <c r="J45" s="205"/>
    </row>
    <row r="46" spans="1:12">
      <c r="D46" s="205"/>
      <c r="E46" s="205"/>
      <c r="G46" s="205"/>
      <c r="J46" s="205"/>
    </row>
    <row r="47" spans="1:12">
      <c r="C47" s="205"/>
      <c r="D47" s="205"/>
      <c r="E47" s="205"/>
      <c r="F47" s="205"/>
      <c r="G47" s="205"/>
      <c r="H47" s="205"/>
      <c r="J47" s="205"/>
      <c r="K47" s="205"/>
    </row>
    <row r="48" spans="1:12">
      <c r="D48" s="205"/>
      <c r="E48" s="205"/>
      <c r="G48" s="205"/>
      <c r="J48" s="205"/>
    </row>
    <row r="49" spans="3:13">
      <c r="D49" s="205"/>
      <c r="E49" s="205"/>
      <c r="G49" s="205"/>
      <c r="J49" s="205"/>
    </row>
    <row r="50" spans="3:13">
      <c r="C50" s="205"/>
      <c r="D50" s="205"/>
      <c r="E50" s="205"/>
      <c r="F50" s="205"/>
      <c r="G50" s="205"/>
      <c r="H50" s="205"/>
      <c r="J50" s="205"/>
      <c r="K50" s="205"/>
    </row>
    <row r="51" spans="3:13">
      <c r="D51" s="205"/>
      <c r="E51" s="205"/>
      <c r="F51" s="205"/>
      <c r="G51" s="205"/>
      <c r="H51" s="205"/>
      <c r="I51" s="205"/>
      <c r="J51" s="205"/>
      <c r="K51" s="205"/>
      <c r="L51" s="245"/>
      <c r="M51" s="207"/>
    </row>
    <row r="52" spans="3:13">
      <c r="D52" s="205"/>
      <c r="E52" s="205"/>
      <c r="F52" s="205"/>
      <c r="G52" s="205"/>
      <c r="H52" s="205"/>
      <c r="J52" s="205"/>
      <c r="K52" s="205"/>
      <c r="M52" s="207"/>
    </row>
    <row r="53" spans="3:13">
      <c r="C53" s="205"/>
      <c r="D53" s="205"/>
      <c r="E53" s="205"/>
      <c r="F53" s="205"/>
      <c r="G53" s="205"/>
      <c r="H53" s="205"/>
      <c r="J53" s="205"/>
      <c r="K53" s="205"/>
      <c r="M53" s="207"/>
    </row>
    <row r="54" spans="3:13">
      <c r="D54" s="205"/>
      <c r="E54" s="205"/>
      <c r="F54" s="205"/>
      <c r="G54" s="205"/>
      <c r="H54" s="205"/>
      <c r="I54" s="205"/>
      <c r="J54" s="205"/>
      <c r="K54" s="205"/>
      <c r="L54" s="245"/>
      <c r="M54" s="207"/>
    </row>
    <row r="55" spans="3:13">
      <c r="D55" s="205"/>
      <c r="E55" s="205"/>
      <c r="F55" s="205"/>
      <c r="G55" s="205"/>
      <c r="H55" s="205"/>
      <c r="J55" s="205"/>
      <c r="K55" s="205"/>
      <c r="M55" s="207"/>
    </row>
    <row r="56" spans="3:13">
      <c r="C56" s="205"/>
      <c r="D56" s="205"/>
      <c r="E56" s="205"/>
      <c r="F56" s="205"/>
      <c r="G56" s="205"/>
      <c r="H56" s="205"/>
      <c r="J56" s="205"/>
      <c r="K56" s="205"/>
      <c r="M56" s="207"/>
    </row>
    <row r="57" spans="3:13">
      <c r="D57" s="205"/>
      <c r="E57" s="205"/>
      <c r="F57" s="205"/>
      <c r="G57" s="205"/>
      <c r="H57" s="205"/>
      <c r="I57" s="205"/>
      <c r="J57" s="205"/>
      <c r="K57" s="205"/>
      <c r="L57" s="245"/>
      <c r="M57" s="207"/>
    </row>
    <row r="58" spans="3:13">
      <c r="D58" s="205"/>
      <c r="E58" s="205"/>
      <c r="F58" s="205"/>
      <c r="G58" s="205"/>
      <c r="H58" s="205"/>
      <c r="J58" s="205"/>
      <c r="K58" s="205"/>
      <c r="M58" s="207"/>
    </row>
    <row r="59" spans="3:13">
      <c r="D59" s="205"/>
      <c r="E59" s="205"/>
      <c r="F59" s="205"/>
      <c r="G59" s="205"/>
      <c r="H59" s="205"/>
      <c r="J59" s="205"/>
      <c r="K59" s="205"/>
      <c r="M59" s="207"/>
    </row>
    <row r="60" spans="3:13">
      <c r="D60" s="205"/>
      <c r="E60" s="205"/>
      <c r="F60" s="205"/>
      <c r="G60" s="205"/>
      <c r="H60" s="205"/>
      <c r="I60" s="205"/>
      <c r="J60" s="205"/>
      <c r="K60" s="205"/>
      <c r="L60" s="245"/>
      <c r="M60" s="207"/>
    </row>
    <row r="61" spans="3:13">
      <c r="E61" s="205"/>
      <c r="F61" s="205"/>
      <c r="G61" s="205"/>
      <c r="H61" s="205"/>
      <c r="J61" s="205"/>
      <c r="K61" s="205"/>
      <c r="M61" s="207"/>
    </row>
    <row r="62" spans="3:13">
      <c r="D62" s="205"/>
      <c r="E62" s="205"/>
      <c r="F62" s="205"/>
      <c r="G62" s="205"/>
      <c r="H62" s="205"/>
      <c r="J62" s="205"/>
      <c r="K62" s="205"/>
      <c r="M62" s="207"/>
    </row>
    <row r="63" spans="3:13">
      <c r="D63" s="205"/>
      <c r="E63" s="205"/>
      <c r="F63" s="205"/>
      <c r="G63" s="205"/>
      <c r="H63" s="205"/>
      <c r="I63" s="205"/>
      <c r="J63" s="205"/>
      <c r="K63" s="205"/>
      <c r="L63" s="245"/>
      <c r="M63" s="207"/>
    </row>
    <row r="64" spans="3:13">
      <c r="E64" s="205"/>
      <c r="F64" s="205"/>
      <c r="G64" s="205"/>
      <c r="H64" s="205"/>
      <c r="J64" s="205"/>
      <c r="K64" s="205"/>
      <c r="M64" s="207"/>
    </row>
    <row r="65" spans="4:13">
      <c r="D65" s="205"/>
      <c r="E65" s="205"/>
      <c r="F65" s="205"/>
      <c r="G65" s="205"/>
      <c r="H65" s="205"/>
      <c r="J65" s="205"/>
      <c r="K65" s="205"/>
      <c r="M65" s="207"/>
    </row>
    <row r="66" spans="4:13">
      <c r="D66" s="205"/>
      <c r="E66" s="205"/>
      <c r="F66" s="205"/>
      <c r="G66" s="205"/>
      <c r="H66" s="205"/>
      <c r="I66" s="205"/>
      <c r="K66" s="205"/>
      <c r="L66" s="245"/>
      <c r="M66" s="207"/>
    </row>
    <row r="67" spans="4:13">
      <c r="E67" s="205"/>
      <c r="F67" s="205"/>
      <c r="H67" s="205"/>
      <c r="K67" s="205"/>
      <c r="M67" s="207"/>
    </row>
    <row r="68" spans="4:13">
      <c r="E68" s="205"/>
      <c r="F68" s="205"/>
      <c r="G68" s="205"/>
      <c r="H68" s="205"/>
      <c r="J68" s="205"/>
      <c r="K68" s="205"/>
      <c r="M68" s="207"/>
    </row>
    <row r="69" spans="4:13">
      <c r="M69" s="207"/>
    </row>
    <row r="70" spans="4:13">
      <c r="M70" s="207"/>
    </row>
    <row r="71" spans="4:13">
      <c r="J71" s="205"/>
      <c r="M71" s="207"/>
    </row>
    <row r="80" spans="4:13">
      <c r="D80" s="205"/>
      <c r="E80" s="205"/>
      <c r="F80" s="205"/>
      <c r="G80" s="205"/>
      <c r="J80" s="205"/>
    </row>
    <row r="81" spans="3:11">
      <c r="J81" s="205"/>
    </row>
    <row r="82" spans="3:11">
      <c r="D82" s="205"/>
      <c r="E82" s="205"/>
      <c r="G82" s="205"/>
      <c r="J82" s="205"/>
    </row>
    <row r="83" spans="3:11">
      <c r="C83" s="205"/>
      <c r="D83" s="205"/>
      <c r="E83" s="205"/>
      <c r="F83" s="205"/>
      <c r="G83" s="205"/>
      <c r="H83" s="205"/>
      <c r="I83" s="205"/>
      <c r="J83" s="205"/>
      <c r="K83" s="205"/>
    </row>
    <row r="84" spans="3:11">
      <c r="D84" s="205"/>
      <c r="J84" s="205"/>
    </row>
    <row r="85" spans="3:11">
      <c r="D85" s="205"/>
      <c r="E85" s="205"/>
      <c r="G85" s="205"/>
      <c r="H85" s="205"/>
      <c r="J85" s="205"/>
    </row>
    <row r="86" spans="3:11">
      <c r="C86" s="205"/>
      <c r="D86" s="205"/>
      <c r="E86" s="205"/>
      <c r="F86" s="205"/>
      <c r="G86" s="205"/>
      <c r="H86" s="205"/>
      <c r="J86" s="205"/>
    </row>
    <row r="88" spans="3:11">
      <c r="D88" s="205"/>
      <c r="E88" s="205"/>
      <c r="G88" s="205"/>
      <c r="J88" s="205"/>
    </row>
    <row r="89" spans="3:11">
      <c r="C89" s="205"/>
      <c r="D89" s="205"/>
      <c r="E89" s="205"/>
      <c r="G89" s="205"/>
      <c r="H89" s="205"/>
      <c r="J89" s="205"/>
    </row>
    <row r="91" spans="3:11">
      <c r="D91" s="205"/>
      <c r="E91" s="205"/>
      <c r="J91" s="205"/>
    </row>
    <row r="92" spans="3:11">
      <c r="E92" s="205"/>
      <c r="H92" s="205"/>
      <c r="J92" s="205"/>
    </row>
    <row r="94" spans="3:11">
      <c r="E94" s="205"/>
      <c r="H94" s="205"/>
      <c r="J94" s="205"/>
    </row>
  </sheetData>
  <phoneticPr fontId="21" type="noConversion"/>
  <printOptions gridLines="1"/>
  <pageMargins left="0.75" right="0.75" top="1" bottom="1" header="0" footer="0"/>
  <pageSetup paperSize="9" scale="9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workbookViewId="0">
      <selection activeCell="E12" sqref="E12"/>
    </sheetView>
  </sheetViews>
  <sheetFormatPr baseColWidth="10" defaultRowHeight="12.75"/>
  <cols>
    <col min="1" max="1" width="11.7109375" customWidth="1"/>
    <col min="2" max="2" width="8.7109375" customWidth="1"/>
    <col min="3" max="11" width="8.7109375" style="68" customWidth="1"/>
    <col min="12" max="12" width="11.85546875" style="67" bestFit="1" customWidth="1"/>
  </cols>
  <sheetData>
    <row r="1" spans="1:12">
      <c r="A1" s="2"/>
      <c r="B1" s="2"/>
      <c r="C1" s="91"/>
      <c r="D1" s="91"/>
      <c r="E1" s="91"/>
      <c r="F1" s="91"/>
      <c r="G1" s="91"/>
      <c r="H1" s="91"/>
      <c r="I1" s="91"/>
      <c r="J1" s="91"/>
      <c r="K1" s="91"/>
      <c r="L1" s="97"/>
    </row>
    <row r="2" spans="1:12">
      <c r="A2" s="3" t="s">
        <v>228</v>
      </c>
      <c r="B2" s="3"/>
      <c r="C2" s="95"/>
      <c r="D2" s="95"/>
      <c r="E2" s="95"/>
      <c r="F2" s="95"/>
      <c r="G2" s="95"/>
      <c r="H2" s="95"/>
      <c r="I2" s="95"/>
      <c r="J2" s="95"/>
      <c r="K2" s="95"/>
      <c r="L2" s="98"/>
    </row>
    <row r="3" spans="1:12">
      <c r="A3" s="5"/>
      <c r="B3" s="5"/>
      <c r="C3" s="93"/>
      <c r="D3" s="93"/>
      <c r="E3" s="93"/>
      <c r="F3" s="93"/>
      <c r="G3" s="93"/>
      <c r="H3" s="93"/>
      <c r="I3" s="93"/>
      <c r="J3" s="93"/>
      <c r="K3" s="93"/>
      <c r="L3" s="99"/>
    </row>
    <row r="4" spans="1:12" ht="18">
      <c r="A4" s="10"/>
      <c r="B4" s="9"/>
      <c r="C4" s="81" t="s">
        <v>0</v>
      </c>
      <c r="D4" s="81" t="s">
        <v>1</v>
      </c>
      <c r="E4" s="81" t="s">
        <v>2</v>
      </c>
      <c r="F4" s="81" t="s">
        <v>3</v>
      </c>
      <c r="G4" s="81" t="s">
        <v>4</v>
      </c>
      <c r="H4" s="81" t="s">
        <v>5</v>
      </c>
      <c r="I4" s="81" t="s">
        <v>6</v>
      </c>
      <c r="J4" s="81" t="s">
        <v>7</v>
      </c>
      <c r="K4" s="81" t="s">
        <v>8</v>
      </c>
      <c r="L4" s="6" t="s">
        <v>9</v>
      </c>
    </row>
    <row r="5" spans="1:12">
      <c r="A5" s="1" t="s">
        <v>15</v>
      </c>
      <c r="B5" s="1" t="s">
        <v>10</v>
      </c>
      <c r="C5" s="201">
        <v>1</v>
      </c>
      <c r="D5" s="201">
        <v>4</v>
      </c>
      <c r="E5" s="201">
        <v>9</v>
      </c>
      <c r="F5" s="201">
        <v>1</v>
      </c>
      <c r="G5" s="201">
        <v>1</v>
      </c>
      <c r="H5" s="201">
        <v>1</v>
      </c>
      <c r="I5" s="201"/>
      <c r="J5" s="201">
        <v>13</v>
      </c>
      <c r="K5" s="201">
        <v>1</v>
      </c>
      <c r="L5" s="208">
        <v>31</v>
      </c>
    </row>
    <row r="6" spans="1:12">
      <c r="A6" s="1"/>
      <c r="B6" s="1" t="s">
        <v>109</v>
      </c>
      <c r="C6" s="201">
        <v>1</v>
      </c>
      <c r="D6" s="201">
        <v>4</v>
      </c>
      <c r="E6" s="201">
        <v>7</v>
      </c>
      <c r="F6" s="201"/>
      <c r="G6" s="201">
        <v>1</v>
      </c>
      <c r="H6" s="201"/>
      <c r="I6" s="201"/>
      <c r="J6" s="201">
        <v>11</v>
      </c>
      <c r="K6" s="201">
        <v>1</v>
      </c>
      <c r="L6" s="208">
        <v>25</v>
      </c>
    </row>
    <row r="7" spans="1:12">
      <c r="A7" s="1"/>
      <c r="B7" s="1" t="s">
        <v>11</v>
      </c>
      <c r="C7" s="140"/>
      <c r="D7" s="201"/>
      <c r="E7" s="201">
        <v>2</v>
      </c>
      <c r="F7" s="140">
        <v>1</v>
      </c>
      <c r="G7" s="201"/>
      <c r="H7" s="140">
        <v>1</v>
      </c>
      <c r="I7" s="140"/>
      <c r="J7" s="201">
        <v>2</v>
      </c>
      <c r="K7" s="140"/>
      <c r="L7" s="208">
        <v>6</v>
      </c>
    </row>
    <row r="8" spans="1:12">
      <c r="A8" s="1" t="s">
        <v>16</v>
      </c>
      <c r="B8" s="1" t="s">
        <v>10</v>
      </c>
      <c r="C8" s="201">
        <v>1</v>
      </c>
      <c r="D8" s="201">
        <v>4</v>
      </c>
      <c r="E8" s="201">
        <v>12</v>
      </c>
      <c r="F8" s="201">
        <v>1</v>
      </c>
      <c r="G8" s="201">
        <v>5</v>
      </c>
      <c r="H8" s="201">
        <v>2</v>
      </c>
      <c r="I8" s="201">
        <v>1</v>
      </c>
      <c r="J8" s="201">
        <v>13</v>
      </c>
      <c r="K8" s="201">
        <v>4</v>
      </c>
      <c r="L8" s="208">
        <v>43</v>
      </c>
    </row>
    <row r="9" spans="1:12">
      <c r="A9" s="1"/>
      <c r="B9" s="1" t="s">
        <v>109</v>
      </c>
      <c r="C9" s="201">
        <v>1</v>
      </c>
      <c r="D9" s="201">
        <v>3</v>
      </c>
      <c r="E9" s="201">
        <v>6</v>
      </c>
      <c r="F9" s="201">
        <v>1</v>
      </c>
      <c r="G9" s="201">
        <v>3</v>
      </c>
      <c r="H9" s="201"/>
      <c r="I9" s="201">
        <v>1</v>
      </c>
      <c r="J9" s="201">
        <v>11</v>
      </c>
      <c r="K9" s="201">
        <v>2</v>
      </c>
      <c r="L9" s="208">
        <v>28</v>
      </c>
    </row>
    <row r="10" spans="1:12">
      <c r="A10" s="1"/>
      <c r="B10" s="1" t="s">
        <v>11</v>
      </c>
      <c r="C10" s="140"/>
      <c r="D10" s="201">
        <v>1</v>
      </c>
      <c r="E10" s="201">
        <v>6</v>
      </c>
      <c r="F10" s="140"/>
      <c r="G10" s="201">
        <v>2</v>
      </c>
      <c r="H10" s="140">
        <v>2</v>
      </c>
      <c r="I10" s="140"/>
      <c r="J10" s="201">
        <v>2</v>
      </c>
      <c r="K10" s="201">
        <v>2</v>
      </c>
      <c r="L10" s="208">
        <v>15</v>
      </c>
    </row>
    <row r="11" spans="1:12">
      <c r="A11" s="1" t="s">
        <v>17</v>
      </c>
      <c r="B11" s="1" t="s">
        <v>10</v>
      </c>
      <c r="C11" s="201">
        <v>1</v>
      </c>
      <c r="D11" s="201">
        <v>3</v>
      </c>
      <c r="E11" s="201">
        <v>16</v>
      </c>
      <c r="F11" s="201"/>
      <c r="G11" s="201">
        <v>3</v>
      </c>
      <c r="H11" s="201"/>
      <c r="I11" s="201"/>
      <c r="J11" s="201">
        <v>9</v>
      </c>
      <c r="K11" s="201">
        <v>3</v>
      </c>
      <c r="L11" s="208">
        <v>35</v>
      </c>
    </row>
    <row r="12" spans="1:12">
      <c r="A12" s="1"/>
      <c r="B12" s="1" t="s">
        <v>109</v>
      </c>
      <c r="C12" s="201">
        <v>1</v>
      </c>
      <c r="D12" s="201">
        <v>3</v>
      </c>
      <c r="E12" s="201">
        <v>7</v>
      </c>
      <c r="F12" s="201"/>
      <c r="G12" s="201">
        <v>2</v>
      </c>
      <c r="H12" s="201"/>
      <c r="I12" s="201"/>
      <c r="J12" s="201">
        <v>7</v>
      </c>
      <c r="K12" s="201">
        <v>2</v>
      </c>
      <c r="L12" s="208">
        <v>22</v>
      </c>
    </row>
    <row r="13" spans="1:12">
      <c r="A13" s="1"/>
      <c r="B13" s="1" t="s">
        <v>11</v>
      </c>
      <c r="C13" s="140"/>
      <c r="D13" s="201"/>
      <c r="E13" s="201">
        <v>9</v>
      </c>
      <c r="F13" s="140"/>
      <c r="G13" s="201">
        <v>1</v>
      </c>
      <c r="H13" s="140"/>
      <c r="I13" s="140"/>
      <c r="J13" s="201">
        <v>2</v>
      </c>
      <c r="K13" s="201">
        <v>1</v>
      </c>
      <c r="L13" s="208">
        <v>13</v>
      </c>
    </row>
    <row r="14" spans="1:12">
      <c r="A14" s="1" t="s">
        <v>18</v>
      </c>
      <c r="B14" s="1" t="s">
        <v>10</v>
      </c>
      <c r="C14" s="201">
        <v>1</v>
      </c>
      <c r="D14" s="201">
        <v>8</v>
      </c>
      <c r="E14" s="201">
        <v>7</v>
      </c>
      <c r="F14" s="201"/>
      <c r="G14" s="201">
        <v>7</v>
      </c>
      <c r="H14" s="201">
        <v>3</v>
      </c>
      <c r="I14" s="201"/>
      <c r="J14" s="201">
        <v>15</v>
      </c>
      <c r="K14" s="201">
        <v>2</v>
      </c>
      <c r="L14" s="208">
        <v>43</v>
      </c>
    </row>
    <row r="15" spans="1:12">
      <c r="A15" s="1"/>
      <c r="B15" s="1" t="s">
        <v>109</v>
      </c>
      <c r="C15" s="201"/>
      <c r="D15" s="201">
        <v>7</v>
      </c>
      <c r="E15" s="201">
        <v>5</v>
      </c>
      <c r="F15" s="201"/>
      <c r="G15" s="201">
        <v>1</v>
      </c>
      <c r="H15" s="201">
        <v>2</v>
      </c>
      <c r="I15" s="201"/>
      <c r="J15" s="201">
        <v>7</v>
      </c>
      <c r="K15" s="201">
        <v>1</v>
      </c>
      <c r="L15" s="208">
        <v>23</v>
      </c>
    </row>
    <row r="16" spans="1:12">
      <c r="A16" s="1"/>
      <c r="B16" s="1" t="s">
        <v>11</v>
      </c>
      <c r="C16" s="140">
        <v>1</v>
      </c>
      <c r="D16" s="201">
        <v>1</v>
      </c>
      <c r="E16" s="201">
        <v>2</v>
      </c>
      <c r="F16" s="140"/>
      <c r="G16" s="201">
        <v>6</v>
      </c>
      <c r="H16" s="140">
        <v>1</v>
      </c>
      <c r="I16" s="140"/>
      <c r="J16" s="201">
        <v>8</v>
      </c>
      <c r="K16" s="201">
        <v>1</v>
      </c>
      <c r="L16" s="208">
        <v>20</v>
      </c>
    </row>
    <row r="17" spans="1:12">
      <c r="A17" s="1" t="s">
        <v>19</v>
      </c>
      <c r="B17" s="1" t="s">
        <v>10</v>
      </c>
      <c r="C17" s="201">
        <v>5</v>
      </c>
      <c r="D17" s="201">
        <v>6</v>
      </c>
      <c r="E17" s="201">
        <v>14</v>
      </c>
      <c r="F17" s="201"/>
      <c r="G17" s="201">
        <v>9</v>
      </c>
      <c r="H17" s="201">
        <v>1</v>
      </c>
      <c r="I17" s="201"/>
      <c r="J17" s="201">
        <v>17</v>
      </c>
      <c r="K17" s="201">
        <v>2</v>
      </c>
      <c r="L17" s="208">
        <v>54</v>
      </c>
    </row>
    <row r="18" spans="1:12">
      <c r="A18" s="1"/>
      <c r="B18" s="1" t="s">
        <v>109</v>
      </c>
      <c r="C18" s="201">
        <v>2</v>
      </c>
      <c r="D18" s="201">
        <v>4</v>
      </c>
      <c r="E18" s="201">
        <v>9</v>
      </c>
      <c r="F18" s="201"/>
      <c r="G18" s="201">
        <v>9</v>
      </c>
      <c r="H18" s="201">
        <v>1</v>
      </c>
      <c r="I18" s="201"/>
      <c r="J18" s="201">
        <v>10</v>
      </c>
      <c r="K18" s="201">
        <v>2</v>
      </c>
      <c r="L18" s="208">
        <v>37</v>
      </c>
    </row>
    <row r="19" spans="1:12">
      <c r="A19" s="1"/>
      <c r="B19" s="1" t="s">
        <v>11</v>
      </c>
      <c r="C19" s="140">
        <v>3</v>
      </c>
      <c r="D19" s="201">
        <v>2</v>
      </c>
      <c r="E19" s="201">
        <v>5</v>
      </c>
      <c r="F19" s="140"/>
      <c r="G19" s="201"/>
      <c r="H19" s="140"/>
      <c r="I19" s="140"/>
      <c r="J19" s="201">
        <v>7</v>
      </c>
      <c r="K19" s="201"/>
      <c r="L19" s="208">
        <v>17</v>
      </c>
    </row>
    <row r="20" spans="1:12">
      <c r="A20" s="1" t="s">
        <v>20</v>
      </c>
      <c r="B20" s="1" t="s">
        <v>10</v>
      </c>
      <c r="C20" s="201">
        <v>3</v>
      </c>
      <c r="D20" s="201">
        <v>10</v>
      </c>
      <c r="E20" s="201">
        <v>11</v>
      </c>
      <c r="F20" s="201">
        <v>3</v>
      </c>
      <c r="G20" s="201">
        <v>10</v>
      </c>
      <c r="H20" s="201">
        <v>4</v>
      </c>
      <c r="I20" s="201">
        <v>4</v>
      </c>
      <c r="J20" s="201">
        <v>14</v>
      </c>
      <c r="K20" s="201">
        <v>4</v>
      </c>
      <c r="L20" s="208">
        <v>63</v>
      </c>
    </row>
    <row r="21" spans="1:12">
      <c r="A21" s="1"/>
      <c r="B21" s="1" t="s">
        <v>109</v>
      </c>
      <c r="C21" s="201">
        <v>1</v>
      </c>
      <c r="D21" s="201">
        <v>6</v>
      </c>
      <c r="E21" s="201">
        <v>7</v>
      </c>
      <c r="F21" s="201"/>
      <c r="G21" s="201">
        <v>7</v>
      </c>
      <c r="H21" s="201">
        <v>3</v>
      </c>
      <c r="I21" s="201">
        <v>4</v>
      </c>
      <c r="J21" s="201">
        <v>11</v>
      </c>
      <c r="K21" s="201">
        <v>3</v>
      </c>
      <c r="L21" s="208">
        <v>42</v>
      </c>
    </row>
    <row r="22" spans="1:12">
      <c r="A22" s="1"/>
      <c r="B22" s="1" t="s">
        <v>11</v>
      </c>
      <c r="C22" s="140">
        <v>2</v>
      </c>
      <c r="D22" s="201">
        <v>4</v>
      </c>
      <c r="E22" s="201">
        <v>4</v>
      </c>
      <c r="F22" s="140">
        <v>3</v>
      </c>
      <c r="G22" s="201">
        <v>3</v>
      </c>
      <c r="H22" s="201">
        <v>1</v>
      </c>
      <c r="I22" s="201"/>
      <c r="J22" s="201">
        <v>3</v>
      </c>
      <c r="K22" s="201">
        <v>1</v>
      </c>
      <c r="L22" s="208">
        <v>21</v>
      </c>
    </row>
    <row r="23" spans="1:12">
      <c r="A23" s="1" t="s">
        <v>21</v>
      </c>
      <c r="B23" s="1" t="s">
        <v>10</v>
      </c>
      <c r="C23" s="201">
        <v>4</v>
      </c>
      <c r="D23" s="201">
        <v>10</v>
      </c>
      <c r="E23" s="201">
        <v>11</v>
      </c>
      <c r="F23" s="201">
        <v>1</v>
      </c>
      <c r="G23" s="201">
        <v>4</v>
      </c>
      <c r="H23" s="201">
        <v>5</v>
      </c>
      <c r="I23" s="201">
        <v>2</v>
      </c>
      <c r="J23" s="201">
        <v>15</v>
      </c>
      <c r="K23" s="201">
        <v>2</v>
      </c>
      <c r="L23" s="208">
        <v>54</v>
      </c>
    </row>
    <row r="24" spans="1:12">
      <c r="A24" s="1"/>
      <c r="B24" s="1" t="s">
        <v>109</v>
      </c>
      <c r="C24" s="201">
        <v>1</v>
      </c>
      <c r="D24" s="201">
        <v>6</v>
      </c>
      <c r="E24" s="201">
        <v>5</v>
      </c>
      <c r="F24" s="201">
        <v>1</v>
      </c>
      <c r="G24" s="201">
        <v>3</v>
      </c>
      <c r="H24" s="201">
        <v>2</v>
      </c>
      <c r="I24" s="201">
        <v>2</v>
      </c>
      <c r="J24" s="201">
        <v>9</v>
      </c>
      <c r="K24" s="201">
        <v>1</v>
      </c>
      <c r="L24" s="208">
        <v>30</v>
      </c>
    </row>
    <row r="25" spans="1:12">
      <c r="A25" s="1"/>
      <c r="B25" s="1" t="s">
        <v>11</v>
      </c>
      <c r="C25" s="140">
        <v>3</v>
      </c>
      <c r="D25" s="201">
        <v>4</v>
      </c>
      <c r="E25" s="201">
        <v>6</v>
      </c>
      <c r="F25" s="140"/>
      <c r="G25" s="201">
        <v>1</v>
      </c>
      <c r="H25" s="140">
        <v>3</v>
      </c>
      <c r="I25" s="140"/>
      <c r="J25" s="201">
        <v>6</v>
      </c>
      <c r="K25" s="201">
        <v>1</v>
      </c>
      <c r="L25" s="208">
        <v>24</v>
      </c>
    </row>
    <row r="26" spans="1:12">
      <c r="A26" s="1" t="s">
        <v>22</v>
      </c>
      <c r="B26" s="1" t="s">
        <v>10</v>
      </c>
      <c r="C26" s="201">
        <v>5</v>
      </c>
      <c r="D26" s="201">
        <v>9</v>
      </c>
      <c r="E26" s="201">
        <v>9</v>
      </c>
      <c r="F26" s="201">
        <v>2</v>
      </c>
      <c r="G26" s="201">
        <v>11</v>
      </c>
      <c r="H26" s="201">
        <v>4</v>
      </c>
      <c r="I26" s="201"/>
      <c r="J26" s="201">
        <v>16</v>
      </c>
      <c r="K26" s="201">
        <v>1</v>
      </c>
      <c r="L26" s="208">
        <v>57</v>
      </c>
    </row>
    <row r="27" spans="1:12">
      <c r="A27" s="1"/>
      <c r="B27" s="1" t="s">
        <v>109</v>
      </c>
      <c r="C27" s="201">
        <v>3</v>
      </c>
      <c r="D27" s="201">
        <v>6</v>
      </c>
      <c r="E27" s="201">
        <v>5</v>
      </c>
      <c r="F27" s="201">
        <v>1</v>
      </c>
      <c r="G27" s="201">
        <v>8</v>
      </c>
      <c r="H27" s="201">
        <v>2</v>
      </c>
      <c r="I27" s="201"/>
      <c r="J27" s="201">
        <v>10</v>
      </c>
      <c r="K27" s="201">
        <v>1</v>
      </c>
      <c r="L27" s="208">
        <v>36</v>
      </c>
    </row>
    <row r="28" spans="1:12">
      <c r="A28" s="1"/>
      <c r="B28" s="1" t="s">
        <v>11</v>
      </c>
      <c r="C28" s="201">
        <v>2</v>
      </c>
      <c r="D28" s="201">
        <v>3</v>
      </c>
      <c r="E28" s="201">
        <v>4</v>
      </c>
      <c r="F28" s="201">
        <v>1</v>
      </c>
      <c r="G28" s="201">
        <v>3</v>
      </c>
      <c r="H28" s="201">
        <v>2</v>
      </c>
      <c r="I28" s="201"/>
      <c r="J28" s="201">
        <v>6</v>
      </c>
      <c r="K28" s="201"/>
      <c r="L28" s="208">
        <v>21</v>
      </c>
    </row>
    <row r="29" spans="1:12">
      <c r="A29" s="1" t="s">
        <v>23</v>
      </c>
      <c r="B29" s="1" t="s">
        <v>10</v>
      </c>
      <c r="C29" s="201">
        <v>5</v>
      </c>
      <c r="D29" s="201">
        <v>8</v>
      </c>
      <c r="E29" s="201">
        <v>8</v>
      </c>
      <c r="F29" s="201">
        <v>7</v>
      </c>
      <c r="G29" s="201">
        <v>15</v>
      </c>
      <c r="H29" s="201">
        <v>4</v>
      </c>
      <c r="I29" s="140">
        <v>1</v>
      </c>
      <c r="J29" s="201">
        <v>14</v>
      </c>
      <c r="K29" s="201">
        <v>4</v>
      </c>
      <c r="L29" s="208">
        <v>66</v>
      </c>
    </row>
    <row r="30" spans="1:12">
      <c r="A30" s="1"/>
      <c r="B30" s="1" t="s">
        <v>109</v>
      </c>
      <c r="C30" s="140">
        <v>3</v>
      </c>
      <c r="D30" s="201">
        <v>5</v>
      </c>
      <c r="E30" s="201">
        <v>6</v>
      </c>
      <c r="F30" s="140">
        <v>4</v>
      </c>
      <c r="G30" s="201">
        <v>10</v>
      </c>
      <c r="H30" s="140">
        <v>2</v>
      </c>
      <c r="I30" s="140">
        <v>1</v>
      </c>
      <c r="J30" s="201">
        <v>12</v>
      </c>
      <c r="K30" s="140">
        <v>1</v>
      </c>
      <c r="L30" s="208">
        <v>44</v>
      </c>
    </row>
    <row r="31" spans="1:12">
      <c r="A31" s="1"/>
      <c r="B31" s="1" t="s">
        <v>11</v>
      </c>
      <c r="C31" s="140">
        <v>2</v>
      </c>
      <c r="D31" s="201">
        <v>3</v>
      </c>
      <c r="E31" s="201">
        <v>2</v>
      </c>
      <c r="F31" s="140">
        <v>3</v>
      </c>
      <c r="G31" s="201">
        <v>5</v>
      </c>
      <c r="H31" s="140">
        <v>2</v>
      </c>
      <c r="I31" s="140"/>
      <c r="J31" s="201">
        <v>2</v>
      </c>
      <c r="K31" s="140">
        <v>3</v>
      </c>
      <c r="L31" s="208">
        <v>22</v>
      </c>
    </row>
    <row r="32" spans="1:12">
      <c r="A32" s="1" t="s">
        <v>24</v>
      </c>
      <c r="B32" s="1" t="s">
        <v>10</v>
      </c>
      <c r="C32" s="201">
        <v>2</v>
      </c>
      <c r="D32" s="201">
        <v>8</v>
      </c>
      <c r="E32" s="201">
        <v>11</v>
      </c>
      <c r="F32" s="201">
        <v>1</v>
      </c>
      <c r="G32" s="201">
        <v>11</v>
      </c>
      <c r="H32" s="201">
        <v>6</v>
      </c>
      <c r="I32" s="140">
        <v>4</v>
      </c>
      <c r="J32" s="201">
        <v>20</v>
      </c>
      <c r="K32" s="201">
        <v>5</v>
      </c>
      <c r="L32" s="208">
        <v>68</v>
      </c>
    </row>
    <row r="33" spans="1:12">
      <c r="A33" s="1"/>
      <c r="B33" s="1" t="s">
        <v>109</v>
      </c>
      <c r="C33" s="140">
        <v>2</v>
      </c>
      <c r="D33" s="201">
        <v>7</v>
      </c>
      <c r="E33" s="201">
        <v>10</v>
      </c>
      <c r="F33" s="140"/>
      <c r="G33" s="201">
        <v>6</v>
      </c>
      <c r="H33" s="140">
        <v>6</v>
      </c>
      <c r="I33" s="140">
        <v>2</v>
      </c>
      <c r="J33" s="201">
        <v>14</v>
      </c>
      <c r="K33" s="140">
        <v>4</v>
      </c>
      <c r="L33" s="208">
        <v>51</v>
      </c>
    </row>
    <row r="34" spans="1:12">
      <c r="A34" s="1"/>
      <c r="B34" s="1" t="s">
        <v>11</v>
      </c>
      <c r="C34" s="140"/>
      <c r="D34" s="201">
        <v>1</v>
      </c>
      <c r="E34" s="201">
        <v>1</v>
      </c>
      <c r="F34" s="140">
        <v>1</v>
      </c>
      <c r="G34" s="201">
        <v>5</v>
      </c>
      <c r="H34" s="140"/>
      <c r="I34" s="140">
        <v>2</v>
      </c>
      <c r="J34" s="201">
        <v>6</v>
      </c>
      <c r="K34" s="140">
        <v>1</v>
      </c>
      <c r="L34" s="208">
        <v>17</v>
      </c>
    </row>
    <row r="35" spans="1:12">
      <c r="A35" s="1" t="s">
        <v>25</v>
      </c>
      <c r="B35" s="1" t="s">
        <v>10</v>
      </c>
      <c r="C35" s="201">
        <v>10</v>
      </c>
      <c r="D35" s="201">
        <v>7</v>
      </c>
      <c r="E35" s="201">
        <v>10</v>
      </c>
      <c r="F35" s="201">
        <v>5</v>
      </c>
      <c r="G35" s="201">
        <v>10</v>
      </c>
      <c r="H35" s="201">
        <v>4</v>
      </c>
      <c r="I35" s="140">
        <v>5</v>
      </c>
      <c r="J35" s="201">
        <v>31</v>
      </c>
      <c r="K35" s="201">
        <v>6</v>
      </c>
      <c r="L35" s="208">
        <v>88</v>
      </c>
    </row>
    <row r="36" spans="1:12">
      <c r="A36" s="1"/>
      <c r="B36" s="1" t="s">
        <v>109</v>
      </c>
      <c r="C36" s="140">
        <v>8</v>
      </c>
      <c r="D36" s="201">
        <v>2</v>
      </c>
      <c r="E36" s="201">
        <v>6</v>
      </c>
      <c r="F36" s="140">
        <v>2</v>
      </c>
      <c r="G36" s="201">
        <v>7</v>
      </c>
      <c r="H36" s="140">
        <v>1</v>
      </c>
      <c r="I36" s="140">
        <v>2</v>
      </c>
      <c r="J36" s="201">
        <v>25</v>
      </c>
      <c r="K36" s="140">
        <v>6</v>
      </c>
      <c r="L36" s="208">
        <v>59</v>
      </c>
    </row>
    <row r="37" spans="1:12">
      <c r="A37" s="1"/>
      <c r="B37" s="1" t="s">
        <v>11</v>
      </c>
      <c r="C37" s="140">
        <v>2</v>
      </c>
      <c r="D37" s="201">
        <v>5</v>
      </c>
      <c r="E37" s="201">
        <v>4</v>
      </c>
      <c r="F37" s="140">
        <v>3</v>
      </c>
      <c r="G37" s="201">
        <v>3</v>
      </c>
      <c r="H37" s="140">
        <v>3</v>
      </c>
      <c r="I37" s="140">
        <v>3</v>
      </c>
      <c r="J37" s="201">
        <v>6</v>
      </c>
      <c r="K37" s="140"/>
      <c r="L37" s="208">
        <v>29</v>
      </c>
    </row>
    <row r="38" spans="1:12">
      <c r="A38" s="1" t="s">
        <v>26</v>
      </c>
      <c r="B38" s="1" t="s">
        <v>10</v>
      </c>
      <c r="C38" s="201">
        <v>6</v>
      </c>
      <c r="D38" s="201">
        <v>17</v>
      </c>
      <c r="E38" s="201">
        <v>19</v>
      </c>
      <c r="F38" s="201">
        <v>8</v>
      </c>
      <c r="G38" s="201">
        <v>18</v>
      </c>
      <c r="H38" s="201">
        <v>5</v>
      </c>
      <c r="I38" s="140">
        <v>4</v>
      </c>
      <c r="J38" s="201">
        <v>19</v>
      </c>
      <c r="K38" s="201">
        <v>6</v>
      </c>
      <c r="L38" s="208">
        <v>102</v>
      </c>
    </row>
    <row r="39" spans="1:12">
      <c r="A39" s="1"/>
      <c r="B39" s="1" t="s">
        <v>109</v>
      </c>
      <c r="C39" s="140">
        <v>5</v>
      </c>
      <c r="D39" s="201">
        <v>11</v>
      </c>
      <c r="E39" s="201">
        <v>13</v>
      </c>
      <c r="F39" s="140">
        <v>7</v>
      </c>
      <c r="G39" s="201">
        <v>8</v>
      </c>
      <c r="H39" s="140">
        <v>3</v>
      </c>
      <c r="I39" s="140">
        <v>3</v>
      </c>
      <c r="J39" s="201">
        <v>7</v>
      </c>
      <c r="K39" s="140">
        <v>2</v>
      </c>
      <c r="L39" s="208">
        <v>59</v>
      </c>
    </row>
    <row r="40" spans="1:12">
      <c r="A40" s="1"/>
      <c r="B40" s="1" t="s">
        <v>11</v>
      </c>
      <c r="C40" s="140">
        <v>1</v>
      </c>
      <c r="D40" s="201">
        <v>6</v>
      </c>
      <c r="E40" s="201">
        <v>6</v>
      </c>
      <c r="F40" s="140">
        <v>1</v>
      </c>
      <c r="G40" s="201">
        <v>10</v>
      </c>
      <c r="H40" s="140">
        <v>2</v>
      </c>
      <c r="I40" s="140">
        <v>1</v>
      </c>
      <c r="J40" s="201">
        <v>12</v>
      </c>
      <c r="K40" s="140">
        <v>4</v>
      </c>
      <c r="L40" s="208">
        <v>43</v>
      </c>
    </row>
    <row r="41" spans="1:12">
      <c r="A41" s="1" t="s">
        <v>27</v>
      </c>
      <c r="B41" s="1" t="s">
        <v>10</v>
      </c>
      <c r="C41" s="201">
        <v>3</v>
      </c>
      <c r="D41" s="201">
        <v>13</v>
      </c>
      <c r="E41" s="201">
        <v>18</v>
      </c>
      <c r="F41" s="201">
        <v>6</v>
      </c>
      <c r="G41" s="201">
        <v>11</v>
      </c>
      <c r="H41" s="201">
        <v>9</v>
      </c>
      <c r="I41" s="140">
        <v>4</v>
      </c>
      <c r="J41" s="201">
        <v>23</v>
      </c>
      <c r="K41" s="201">
        <v>6</v>
      </c>
      <c r="L41" s="208">
        <v>93</v>
      </c>
    </row>
    <row r="42" spans="1:12">
      <c r="A42" s="1"/>
      <c r="B42" s="1" t="s">
        <v>109</v>
      </c>
      <c r="C42" s="140"/>
      <c r="D42" s="201">
        <v>10</v>
      </c>
      <c r="E42" s="201">
        <v>12</v>
      </c>
      <c r="F42" s="140">
        <v>5</v>
      </c>
      <c r="G42" s="201">
        <v>10</v>
      </c>
      <c r="H42" s="140">
        <v>6</v>
      </c>
      <c r="I42" s="140">
        <v>1</v>
      </c>
      <c r="J42" s="201">
        <v>17</v>
      </c>
      <c r="K42" s="140">
        <v>5</v>
      </c>
      <c r="L42" s="208">
        <v>66</v>
      </c>
    </row>
    <row r="43" spans="1:12">
      <c r="A43" s="1"/>
      <c r="B43" s="1" t="s">
        <v>11</v>
      </c>
      <c r="C43" s="140">
        <v>3</v>
      </c>
      <c r="D43" s="201">
        <v>3</v>
      </c>
      <c r="E43" s="201">
        <v>6</v>
      </c>
      <c r="F43" s="140">
        <v>1</v>
      </c>
      <c r="G43" s="201">
        <v>1</v>
      </c>
      <c r="H43" s="140">
        <v>3</v>
      </c>
      <c r="I43" s="140">
        <v>3</v>
      </c>
      <c r="J43" s="201">
        <v>6</v>
      </c>
      <c r="K43" s="140">
        <v>1</v>
      </c>
      <c r="L43" s="208">
        <v>27</v>
      </c>
    </row>
    <row r="44" spans="1:12">
      <c r="A44" s="1" t="s">
        <v>28</v>
      </c>
      <c r="B44" s="1" t="s">
        <v>10</v>
      </c>
      <c r="C44" s="201">
        <v>6</v>
      </c>
      <c r="D44" s="201">
        <v>17</v>
      </c>
      <c r="E44" s="201">
        <v>19</v>
      </c>
      <c r="F44" s="201">
        <v>7</v>
      </c>
      <c r="G44" s="201">
        <v>8</v>
      </c>
      <c r="H44" s="201">
        <v>4</v>
      </c>
      <c r="I44" s="140">
        <v>6</v>
      </c>
      <c r="J44" s="201">
        <v>31</v>
      </c>
      <c r="K44" s="201">
        <v>9</v>
      </c>
      <c r="L44" s="208">
        <v>107</v>
      </c>
    </row>
    <row r="45" spans="1:12">
      <c r="A45" s="1"/>
      <c r="B45" s="1" t="s">
        <v>109</v>
      </c>
      <c r="C45" s="140">
        <v>4</v>
      </c>
      <c r="D45" s="201">
        <v>8</v>
      </c>
      <c r="E45" s="201">
        <v>14</v>
      </c>
      <c r="F45" s="140">
        <v>4</v>
      </c>
      <c r="G45" s="201">
        <v>5</v>
      </c>
      <c r="H45" s="140">
        <v>1</v>
      </c>
      <c r="I45" s="140">
        <v>3</v>
      </c>
      <c r="J45" s="201">
        <v>17</v>
      </c>
      <c r="K45" s="140">
        <v>7</v>
      </c>
      <c r="L45" s="208">
        <v>63</v>
      </c>
    </row>
    <row r="46" spans="1:12">
      <c r="A46" s="1"/>
      <c r="B46" s="1" t="s">
        <v>11</v>
      </c>
      <c r="C46" s="140">
        <v>2</v>
      </c>
      <c r="D46" s="201">
        <v>9</v>
      </c>
      <c r="E46" s="201">
        <v>5</v>
      </c>
      <c r="F46" s="140">
        <v>3</v>
      </c>
      <c r="G46" s="201">
        <v>3</v>
      </c>
      <c r="H46" s="140">
        <v>3</v>
      </c>
      <c r="I46" s="140">
        <v>3</v>
      </c>
      <c r="J46" s="201">
        <v>14</v>
      </c>
      <c r="K46" s="140">
        <v>2</v>
      </c>
      <c r="L46" s="208">
        <v>44</v>
      </c>
    </row>
    <row r="47" spans="1:12">
      <c r="A47" s="1" t="s">
        <v>29</v>
      </c>
      <c r="B47" s="1" t="s">
        <v>10</v>
      </c>
      <c r="C47" s="201">
        <v>8</v>
      </c>
      <c r="D47" s="201">
        <v>15</v>
      </c>
      <c r="E47" s="201">
        <v>20</v>
      </c>
      <c r="F47" s="201">
        <v>5</v>
      </c>
      <c r="G47" s="201">
        <v>13</v>
      </c>
      <c r="H47" s="201">
        <v>9</v>
      </c>
      <c r="I47" s="140">
        <v>3</v>
      </c>
      <c r="J47" s="201">
        <v>26</v>
      </c>
      <c r="K47" s="201">
        <v>9</v>
      </c>
      <c r="L47" s="208">
        <v>108</v>
      </c>
    </row>
    <row r="48" spans="1:12">
      <c r="A48" s="1"/>
      <c r="B48" s="1" t="s">
        <v>109</v>
      </c>
      <c r="C48" s="140">
        <v>3</v>
      </c>
      <c r="D48" s="201">
        <v>10</v>
      </c>
      <c r="E48" s="201">
        <v>12</v>
      </c>
      <c r="F48" s="140">
        <v>5</v>
      </c>
      <c r="G48" s="201">
        <v>6</v>
      </c>
      <c r="H48" s="140">
        <v>7</v>
      </c>
      <c r="I48" s="140">
        <v>1</v>
      </c>
      <c r="J48" s="201">
        <v>14</v>
      </c>
      <c r="K48" s="140">
        <v>7</v>
      </c>
      <c r="L48" s="208">
        <v>65</v>
      </c>
    </row>
    <row r="49" spans="1:12">
      <c r="A49" s="1"/>
      <c r="B49" s="1" t="s">
        <v>11</v>
      </c>
      <c r="C49" s="140">
        <v>5</v>
      </c>
      <c r="D49" s="201">
        <v>5</v>
      </c>
      <c r="E49" s="201">
        <v>8</v>
      </c>
      <c r="F49" s="140"/>
      <c r="G49" s="201">
        <v>7</v>
      </c>
      <c r="H49" s="140">
        <v>2</v>
      </c>
      <c r="I49" s="140">
        <v>2</v>
      </c>
      <c r="J49" s="201">
        <v>12</v>
      </c>
      <c r="K49" s="140">
        <v>2</v>
      </c>
      <c r="L49" s="208">
        <v>43</v>
      </c>
    </row>
    <row r="50" spans="1:12">
      <c r="A50" s="1" t="s">
        <v>30</v>
      </c>
      <c r="B50" s="1" t="s">
        <v>10</v>
      </c>
      <c r="C50" s="201">
        <v>8</v>
      </c>
      <c r="D50" s="201">
        <v>11</v>
      </c>
      <c r="E50" s="201">
        <v>24</v>
      </c>
      <c r="F50" s="201">
        <v>4</v>
      </c>
      <c r="G50" s="201">
        <v>14</v>
      </c>
      <c r="H50" s="201">
        <v>7</v>
      </c>
      <c r="I50" s="140">
        <v>7</v>
      </c>
      <c r="J50" s="201">
        <v>31</v>
      </c>
      <c r="K50" s="201">
        <v>6</v>
      </c>
      <c r="L50" s="208">
        <v>112</v>
      </c>
    </row>
    <row r="51" spans="1:12">
      <c r="A51" s="1"/>
      <c r="B51" s="1" t="s">
        <v>109</v>
      </c>
      <c r="C51" s="140">
        <v>5</v>
      </c>
      <c r="D51" s="201">
        <v>4</v>
      </c>
      <c r="E51" s="201">
        <v>10</v>
      </c>
      <c r="F51" s="140">
        <v>1</v>
      </c>
      <c r="G51" s="201">
        <v>8</v>
      </c>
      <c r="H51" s="140">
        <v>5</v>
      </c>
      <c r="I51" s="140">
        <v>5</v>
      </c>
      <c r="J51" s="201">
        <v>16</v>
      </c>
      <c r="K51" s="140">
        <v>3</v>
      </c>
      <c r="L51" s="208">
        <v>57</v>
      </c>
    </row>
    <row r="52" spans="1:12">
      <c r="A52" s="1"/>
      <c r="B52" s="1" t="s">
        <v>11</v>
      </c>
      <c r="C52" s="140">
        <v>3</v>
      </c>
      <c r="D52" s="201">
        <v>7</v>
      </c>
      <c r="E52" s="201">
        <v>14</v>
      </c>
      <c r="F52" s="140">
        <v>3</v>
      </c>
      <c r="G52" s="201">
        <v>6</v>
      </c>
      <c r="H52" s="140">
        <v>2</v>
      </c>
      <c r="I52" s="140">
        <v>2</v>
      </c>
      <c r="J52" s="201">
        <v>15</v>
      </c>
      <c r="K52" s="140">
        <v>3</v>
      </c>
      <c r="L52" s="208">
        <v>55</v>
      </c>
    </row>
    <row r="53" spans="1:12">
      <c r="A53" s="1" t="s">
        <v>31</v>
      </c>
      <c r="B53" s="1" t="s">
        <v>10</v>
      </c>
      <c r="C53" s="140">
        <v>5</v>
      </c>
      <c r="D53" s="201">
        <v>10</v>
      </c>
      <c r="E53" s="201">
        <v>18</v>
      </c>
      <c r="F53" s="140">
        <v>5</v>
      </c>
      <c r="G53" s="201">
        <v>10</v>
      </c>
      <c r="H53" s="140">
        <v>3</v>
      </c>
      <c r="I53" s="140">
        <v>5</v>
      </c>
      <c r="J53" s="201">
        <v>12</v>
      </c>
      <c r="K53" s="140">
        <v>9</v>
      </c>
      <c r="L53" s="208">
        <v>77</v>
      </c>
    </row>
    <row r="54" spans="1:12">
      <c r="A54" s="1"/>
      <c r="B54" s="1" t="s">
        <v>109</v>
      </c>
      <c r="C54" s="140">
        <v>2</v>
      </c>
      <c r="D54" s="140">
        <v>6</v>
      </c>
      <c r="E54" s="201">
        <v>8</v>
      </c>
      <c r="F54" s="140">
        <v>3</v>
      </c>
      <c r="G54" s="140">
        <v>5</v>
      </c>
      <c r="H54" s="140">
        <v>3</v>
      </c>
      <c r="I54" s="140">
        <v>2</v>
      </c>
      <c r="J54" s="201">
        <v>8</v>
      </c>
      <c r="K54" s="140">
        <v>4</v>
      </c>
      <c r="L54" s="208">
        <v>41</v>
      </c>
    </row>
    <row r="55" spans="1:12">
      <c r="A55" s="1"/>
      <c r="B55" s="1" t="s">
        <v>11</v>
      </c>
      <c r="C55" s="140">
        <v>3</v>
      </c>
      <c r="D55" s="140">
        <v>4</v>
      </c>
      <c r="E55" s="140">
        <v>10</v>
      </c>
      <c r="F55" s="140">
        <v>2</v>
      </c>
      <c r="G55" s="140">
        <v>5</v>
      </c>
      <c r="H55" s="140"/>
      <c r="I55" s="140">
        <v>3</v>
      </c>
      <c r="J55" s="140">
        <v>4</v>
      </c>
      <c r="K55" s="140">
        <v>5</v>
      </c>
      <c r="L55" s="208">
        <v>36</v>
      </c>
    </row>
    <row r="56" spans="1:12">
      <c r="A56" s="1" t="s">
        <v>117</v>
      </c>
      <c r="B56" s="1" t="s">
        <v>10</v>
      </c>
      <c r="C56" s="140">
        <v>5</v>
      </c>
      <c r="D56" s="201">
        <v>7</v>
      </c>
      <c r="E56" s="201">
        <v>19</v>
      </c>
      <c r="F56" s="140">
        <v>2</v>
      </c>
      <c r="G56" s="201">
        <v>12</v>
      </c>
      <c r="H56" s="140">
        <v>6</v>
      </c>
      <c r="I56" s="140"/>
      <c r="J56" s="201">
        <v>22</v>
      </c>
      <c r="K56" s="140">
        <v>11</v>
      </c>
      <c r="L56" s="208">
        <v>84</v>
      </c>
    </row>
    <row r="57" spans="1:12">
      <c r="A57" s="1"/>
      <c r="B57" s="1" t="s">
        <v>109</v>
      </c>
      <c r="C57" s="140">
        <v>3</v>
      </c>
      <c r="D57" s="140">
        <v>2</v>
      </c>
      <c r="E57" s="140">
        <v>12</v>
      </c>
      <c r="F57" s="140">
        <v>2</v>
      </c>
      <c r="G57" s="140">
        <v>8</v>
      </c>
      <c r="H57" s="140">
        <v>2</v>
      </c>
      <c r="I57" s="140"/>
      <c r="J57" s="140">
        <v>11</v>
      </c>
      <c r="K57" s="140">
        <v>5</v>
      </c>
      <c r="L57" s="208">
        <v>45</v>
      </c>
    </row>
    <row r="58" spans="1:12">
      <c r="B58" s="1" t="s">
        <v>11</v>
      </c>
      <c r="C58" s="140">
        <v>2</v>
      </c>
      <c r="D58" s="140">
        <v>5</v>
      </c>
      <c r="E58" s="140">
        <v>7</v>
      </c>
      <c r="F58" s="140"/>
      <c r="G58" s="140">
        <v>4</v>
      </c>
      <c r="H58" s="140">
        <v>4</v>
      </c>
      <c r="I58" s="140"/>
      <c r="J58" s="140">
        <v>11</v>
      </c>
      <c r="K58" s="140">
        <v>6</v>
      </c>
      <c r="L58" s="208">
        <v>39</v>
      </c>
    </row>
    <row r="59" spans="1:12">
      <c r="A59" s="1" t="s">
        <v>118</v>
      </c>
      <c r="B59" s="1" t="s">
        <v>10</v>
      </c>
      <c r="C59" s="140"/>
      <c r="D59" s="140"/>
      <c r="E59" s="201">
        <v>4</v>
      </c>
      <c r="F59" s="140"/>
      <c r="G59" s="201"/>
      <c r="H59" s="140"/>
      <c r="I59" s="140"/>
      <c r="J59" s="201">
        <v>5</v>
      </c>
      <c r="K59" s="140"/>
      <c r="L59" s="208">
        <v>9</v>
      </c>
    </row>
    <row r="60" spans="1:12">
      <c r="A60" s="1"/>
      <c r="B60" s="1" t="s">
        <v>109</v>
      </c>
      <c r="C60" s="140"/>
      <c r="D60" s="140"/>
      <c r="E60" s="140">
        <v>1</v>
      </c>
      <c r="F60" s="140"/>
      <c r="G60" s="140"/>
      <c r="H60" s="140"/>
      <c r="I60" s="140"/>
      <c r="J60" s="140">
        <v>2</v>
      </c>
      <c r="K60" s="140"/>
      <c r="L60" s="208">
        <v>3</v>
      </c>
    </row>
    <row r="61" spans="1:12">
      <c r="B61" s="1" t="s">
        <v>11</v>
      </c>
      <c r="C61" s="140"/>
      <c r="D61" s="140"/>
      <c r="E61" s="140">
        <v>3</v>
      </c>
      <c r="F61" s="140"/>
      <c r="G61" s="140"/>
      <c r="H61" s="140"/>
      <c r="I61" s="140"/>
      <c r="J61" s="140">
        <v>3</v>
      </c>
      <c r="K61" s="140"/>
      <c r="L61" s="208">
        <v>6</v>
      </c>
    </row>
    <row r="62" spans="1:12">
      <c r="A62" s="140" t="s">
        <v>133</v>
      </c>
      <c r="B62" s="1" t="s">
        <v>10</v>
      </c>
      <c r="C62" s="140"/>
      <c r="D62" s="140"/>
      <c r="E62" s="140"/>
      <c r="F62" s="140"/>
      <c r="G62" s="140"/>
      <c r="H62" s="140"/>
      <c r="I62" s="140"/>
      <c r="J62" s="201"/>
      <c r="K62" s="140"/>
      <c r="L62" s="208"/>
    </row>
    <row r="63" spans="1:12">
      <c r="B63" s="1" t="s">
        <v>109</v>
      </c>
      <c r="C63" s="140"/>
      <c r="D63" s="140"/>
      <c r="E63" s="140"/>
      <c r="F63" s="140"/>
      <c r="G63" s="140"/>
      <c r="H63" s="140"/>
      <c r="I63" s="140"/>
      <c r="J63" s="140"/>
      <c r="K63" s="140"/>
      <c r="L63" s="208"/>
    </row>
    <row r="64" spans="1:12">
      <c r="B64" s="1" t="s">
        <v>11</v>
      </c>
      <c r="C64" s="75"/>
      <c r="D64" s="75"/>
      <c r="E64" s="75"/>
      <c r="F64" s="75"/>
      <c r="G64" s="75"/>
      <c r="H64" s="75"/>
      <c r="I64" s="75"/>
      <c r="J64" s="75"/>
      <c r="K64" s="75"/>
      <c r="L64" s="94"/>
    </row>
    <row r="65" spans="1:12" s="11" customFormat="1">
      <c r="A65" s="12" t="s">
        <v>10</v>
      </c>
      <c r="B65" s="13" t="s">
        <v>10</v>
      </c>
      <c r="C65" s="96">
        <f>SUM(C5+C8+C11+C14+C17+C20+C23+C26+C29+C32+C35+C38+C41+C44+C47+C50+C53+C56+C59+C62)</f>
        <v>79</v>
      </c>
      <c r="D65" s="96">
        <f t="shared" ref="D65:L65" si="0">SUM(D5+D8+D11+D14+D17+D20+D23+D26+D29+D32+D35+D38+D41+D44+D47+D50+D53+D56+D59+D62)</f>
        <v>167</v>
      </c>
      <c r="E65" s="96">
        <f t="shared" si="0"/>
        <v>259</v>
      </c>
      <c r="F65" s="96">
        <f t="shared" si="0"/>
        <v>58</v>
      </c>
      <c r="G65" s="96">
        <f t="shared" si="0"/>
        <v>172</v>
      </c>
      <c r="H65" s="96">
        <f t="shared" si="0"/>
        <v>77</v>
      </c>
      <c r="I65" s="96">
        <f t="shared" si="0"/>
        <v>46</v>
      </c>
      <c r="J65" s="96">
        <f t="shared" si="0"/>
        <v>346</v>
      </c>
      <c r="K65" s="96">
        <f t="shared" si="0"/>
        <v>90</v>
      </c>
      <c r="L65" s="96">
        <f t="shared" si="0"/>
        <v>1294</v>
      </c>
    </row>
    <row r="66" spans="1:12" s="11" customFormat="1">
      <c r="A66" s="12"/>
      <c r="B66" s="12" t="s">
        <v>109</v>
      </c>
      <c r="C66" s="96">
        <f>SUM(C6+C9+C12+C15+C18+C21+C24+C27+C30+C33+C36+C39+C42+C45+C48+C51+C54+C57+C60+C63)</f>
        <v>45</v>
      </c>
      <c r="D66" s="96">
        <f t="shared" ref="C66:L67" si="1">SUM(D6+D9+D12+D15+D18+D21+D24+D27+D30+D33+D36+D39+D42+D45+D48+D51+D54+D57+D60+D63)</f>
        <v>104</v>
      </c>
      <c r="E66" s="96">
        <f t="shared" si="1"/>
        <v>155</v>
      </c>
      <c r="F66" s="96">
        <f t="shared" si="1"/>
        <v>36</v>
      </c>
      <c r="G66" s="96">
        <f t="shared" si="1"/>
        <v>107</v>
      </c>
      <c r="H66" s="96">
        <f t="shared" si="1"/>
        <v>46</v>
      </c>
      <c r="I66" s="96">
        <f t="shared" si="1"/>
        <v>27</v>
      </c>
      <c r="J66" s="96">
        <f t="shared" si="1"/>
        <v>219</v>
      </c>
      <c r="K66" s="96">
        <f t="shared" si="1"/>
        <v>57</v>
      </c>
      <c r="L66" s="96">
        <f t="shared" si="1"/>
        <v>796</v>
      </c>
    </row>
    <row r="67" spans="1:12" s="11" customFormat="1">
      <c r="B67" s="13" t="s">
        <v>11</v>
      </c>
      <c r="C67" s="96">
        <f t="shared" si="1"/>
        <v>34</v>
      </c>
      <c r="D67" s="96">
        <f t="shared" si="1"/>
        <v>63</v>
      </c>
      <c r="E67" s="96">
        <f t="shared" si="1"/>
        <v>104</v>
      </c>
      <c r="F67" s="96">
        <f t="shared" si="1"/>
        <v>22</v>
      </c>
      <c r="G67" s="96">
        <f t="shared" si="1"/>
        <v>65</v>
      </c>
      <c r="H67" s="96">
        <f t="shared" si="1"/>
        <v>31</v>
      </c>
      <c r="I67" s="96">
        <f t="shared" si="1"/>
        <v>19</v>
      </c>
      <c r="J67" s="96">
        <f t="shared" si="1"/>
        <v>127</v>
      </c>
      <c r="K67" s="96">
        <f t="shared" si="1"/>
        <v>33</v>
      </c>
      <c r="L67" s="96">
        <f t="shared" si="1"/>
        <v>498</v>
      </c>
    </row>
  </sheetData>
  <phoneticPr fontId="21" type="noConversion"/>
  <printOptions gridLines="1"/>
  <pageMargins left="0.75" right="0.75" top="0.22" bottom="0.53" header="0" footer="0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>
      <selection activeCell="K30" sqref="K30"/>
    </sheetView>
  </sheetViews>
  <sheetFormatPr baseColWidth="10" defaultRowHeight="12.75"/>
  <cols>
    <col min="1" max="1" width="11.7109375" customWidth="1"/>
    <col min="2" max="3" width="8.7109375" customWidth="1"/>
    <col min="4" max="11" width="10.7109375" customWidth="1"/>
    <col min="12" max="12" width="11.85546875" style="11" bestFit="1" customWidth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00"/>
    </row>
    <row r="2" spans="1:12">
      <c r="A2" s="3" t="s">
        <v>239</v>
      </c>
      <c r="B2" s="3"/>
      <c r="C2" s="3"/>
      <c r="D2" s="4"/>
      <c r="E2" s="4"/>
      <c r="F2" s="4"/>
      <c r="G2" s="4"/>
      <c r="H2" s="4"/>
      <c r="I2" s="4"/>
      <c r="J2" s="4"/>
      <c r="K2" s="4"/>
      <c r="L2" s="101"/>
    </row>
    <row r="3" spans="1:1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02"/>
    </row>
    <row r="4" spans="1:12">
      <c r="A4" s="10"/>
      <c r="B4" s="9"/>
      <c r="C4" s="81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</row>
    <row r="5" spans="1:12">
      <c r="A5" s="1" t="s">
        <v>23</v>
      </c>
      <c r="B5" s="1" t="s">
        <v>10</v>
      </c>
      <c r="C5" s="140">
        <v>1</v>
      </c>
      <c r="D5" s="140">
        <v>4</v>
      </c>
      <c r="E5" s="140">
        <v>6</v>
      </c>
      <c r="F5" s="140">
        <v>1</v>
      </c>
      <c r="G5" s="140">
        <v>1</v>
      </c>
      <c r="H5" s="140">
        <v>2</v>
      </c>
      <c r="I5" s="140"/>
      <c r="J5" s="140"/>
      <c r="K5" s="140">
        <v>2</v>
      </c>
      <c r="L5" s="210">
        <v>17</v>
      </c>
    </row>
    <row r="6" spans="1:12">
      <c r="A6" s="1"/>
      <c r="B6" s="1" t="s">
        <v>109</v>
      </c>
      <c r="C6" s="140">
        <v>1</v>
      </c>
      <c r="D6" s="140">
        <v>3</v>
      </c>
      <c r="E6" s="140">
        <v>4</v>
      </c>
      <c r="F6" s="140">
        <v>1</v>
      </c>
      <c r="G6" s="140"/>
      <c r="H6" s="140">
        <v>1</v>
      </c>
      <c r="I6" s="140"/>
      <c r="J6" s="140"/>
      <c r="K6" s="140">
        <v>2</v>
      </c>
      <c r="L6" s="210">
        <v>12</v>
      </c>
    </row>
    <row r="7" spans="1:12">
      <c r="A7" s="1"/>
      <c r="B7" s="1" t="s">
        <v>11</v>
      </c>
      <c r="C7" s="140"/>
      <c r="D7" s="140">
        <v>1</v>
      </c>
      <c r="E7" s="140">
        <v>2</v>
      </c>
      <c r="F7" s="140"/>
      <c r="G7" s="140">
        <v>1</v>
      </c>
      <c r="H7" s="140">
        <v>1</v>
      </c>
      <c r="I7" s="140"/>
      <c r="J7" s="140"/>
      <c r="K7" s="140"/>
      <c r="L7" s="210">
        <v>5</v>
      </c>
    </row>
    <row r="8" spans="1:12">
      <c r="A8" s="1" t="s">
        <v>24</v>
      </c>
      <c r="B8" s="1" t="s">
        <v>10</v>
      </c>
      <c r="C8" s="201">
        <v>1093</v>
      </c>
      <c r="D8" s="201">
        <v>2327</v>
      </c>
      <c r="E8" s="201">
        <v>2887</v>
      </c>
      <c r="F8" s="201">
        <v>1039</v>
      </c>
      <c r="G8" s="201">
        <v>2340</v>
      </c>
      <c r="H8" s="201">
        <v>1172</v>
      </c>
      <c r="I8" s="140">
        <v>593</v>
      </c>
      <c r="J8" s="201">
        <v>3772</v>
      </c>
      <c r="K8" s="201">
        <v>1075</v>
      </c>
      <c r="L8" s="211">
        <v>16298</v>
      </c>
    </row>
    <row r="9" spans="1:12">
      <c r="A9" s="1"/>
      <c r="B9" s="1" t="s">
        <v>109</v>
      </c>
      <c r="C9" s="140">
        <v>576</v>
      </c>
      <c r="D9" s="201">
        <v>1204</v>
      </c>
      <c r="E9" s="201">
        <v>1411</v>
      </c>
      <c r="F9" s="140">
        <v>506</v>
      </c>
      <c r="G9" s="201">
        <v>1198</v>
      </c>
      <c r="H9" s="140">
        <v>597</v>
      </c>
      <c r="I9" s="140">
        <v>298</v>
      </c>
      <c r="J9" s="201">
        <v>1912</v>
      </c>
      <c r="K9" s="140">
        <v>538</v>
      </c>
      <c r="L9" s="211">
        <v>8240</v>
      </c>
    </row>
    <row r="10" spans="1:12">
      <c r="A10" s="1"/>
      <c r="B10" s="1" t="s">
        <v>11</v>
      </c>
      <c r="C10" s="140">
        <v>517</v>
      </c>
      <c r="D10" s="201">
        <v>1123</v>
      </c>
      <c r="E10" s="201">
        <v>1476</v>
      </c>
      <c r="F10" s="140">
        <v>533</v>
      </c>
      <c r="G10" s="201">
        <v>1142</v>
      </c>
      <c r="H10" s="140">
        <v>575</v>
      </c>
      <c r="I10" s="140">
        <v>295</v>
      </c>
      <c r="J10" s="201">
        <v>1860</v>
      </c>
      <c r="K10" s="140">
        <v>537</v>
      </c>
      <c r="L10" s="211">
        <v>8058</v>
      </c>
    </row>
    <row r="11" spans="1:12">
      <c r="A11" s="1" t="s">
        <v>25</v>
      </c>
      <c r="B11" s="1" t="s">
        <v>10</v>
      </c>
      <c r="C11" s="201">
        <v>1396</v>
      </c>
      <c r="D11" s="201">
        <v>2964</v>
      </c>
      <c r="E11" s="201">
        <v>3473</v>
      </c>
      <c r="F11" s="201">
        <v>1231</v>
      </c>
      <c r="G11" s="201">
        <v>2633</v>
      </c>
      <c r="H11" s="201">
        <v>1399</v>
      </c>
      <c r="I11" s="140">
        <v>751</v>
      </c>
      <c r="J11" s="201">
        <v>4395</v>
      </c>
      <c r="K11" s="201">
        <v>1248</v>
      </c>
      <c r="L11" s="211">
        <v>19490</v>
      </c>
    </row>
    <row r="12" spans="1:12">
      <c r="A12" s="1"/>
      <c r="B12" s="1" t="s">
        <v>109</v>
      </c>
      <c r="C12" s="140">
        <v>742</v>
      </c>
      <c r="D12" s="201">
        <v>1520</v>
      </c>
      <c r="E12" s="201">
        <v>1814</v>
      </c>
      <c r="F12" s="140">
        <v>643</v>
      </c>
      <c r="G12" s="201">
        <v>1330</v>
      </c>
      <c r="H12" s="140">
        <v>661</v>
      </c>
      <c r="I12" s="140">
        <v>413</v>
      </c>
      <c r="J12" s="201">
        <v>2219</v>
      </c>
      <c r="K12" s="140">
        <v>636</v>
      </c>
      <c r="L12" s="211">
        <v>9978</v>
      </c>
    </row>
    <row r="13" spans="1:12">
      <c r="A13" s="1"/>
      <c r="B13" s="1" t="s">
        <v>11</v>
      </c>
      <c r="C13" s="140">
        <v>654</v>
      </c>
      <c r="D13" s="201">
        <v>1444</v>
      </c>
      <c r="E13" s="201">
        <v>1659</v>
      </c>
      <c r="F13" s="140">
        <v>588</v>
      </c>
      <c r="G13" s="201">
        <v>1303</v>
      </c>
      <c r="H13" s="140">
        <v>738</v>
      </c>
      <c r="I13" s="140">
        <v>338</v>
      </c>
      <c r="J13" s="201">
        <v>2176</v>
      </c>
      <c r="K13" s="140">
        <v>612</v>
      </c>
      <c r="L13" s="211">
        <v>9512</v>
      </c>
    </row>
    <row r="14" spans="1:12">
      <c r="A14" s="1" t="s">
        <v>26</v>
      </c>
      <c r="B14" s="1" t="s">
        <v>10</v>
      </c>
      <c r="C14" s="201">
        <v>1468</v>
      </c>
      <c r="D14" s="201">
        <v>3077</v>
      </c>
      <c r="E14" s="201">
        <v>3541</v>
      </c>
      <c r="F14" s="201">
        <v>1225</v>
      </c>
      <c r="G14" s="201">
        <v>2745</v>
      </c>
      <c r="H14" s="201">
        <v>1359</v>
      </c>
      <c r="I14" s="140">
        <v>824</v>
      </c>
      <c r="J14" s="201">
        <v>4392</v>
      </c>
      <c r="K14" s="201">
        <v>1327</v>
      </c>
      <c r="L14" s="211">
        <v>19958</v>
      </c>
    </row>
    <row r="15" spans="1:12">
      <c r="A15" s="1"/>
      <c r="B15" s="1" t="s">
        <v>109</v>
      </c>
      <c r="C15" s="140">
        <v>729</v>
      </c>
      <c r="D15" s="201">
        <v>1603</v>
      </c>
      <c r="E15" s="201">
        <v>1830</v>
      </c>
      <c r="F15" s="140">
        <v>626</v>
      </c>
      <c r="G15" s="201">
        <v>1459</v>
      </c>
      <c r="H15" s="140">
        <v>692</v>
      </c>
      <c r="I15" s="140">
        <v>438</v>
      </c>
      <c r="J15" s="201">
        <v>2284</v>
      </c>
      <c r="K15" s="140">
        <v>688</v>
      </c>
      <c r="L15" s="211">
        <v>10349</v>
      </c>
    </row>
    <row r="16" spans="1:12">
      <c r="A16" s="1"/>
      <c r="B16" s="1" t="s">
        <v>11</v>
      </c>
      <c r="C16" s="140">
        <v>739</v>
      </c>
      <c r="D16" s="201">
        <v>1474</v>
      </c>
      <c r="E16" s="201">
        <v>1711</v>
      </c>
      <c r="F16" s="140">
        <v>599</v>
      </c>
      <c r="G16" s="201">
        <v>1286</v>
      </c>
      <c r="H16" s="140">
        <v>667</v>
      </c>
      <c r="I16" s="140">
        <v>386</v>
      </c>
      <c r="J16" s="201">
        <v>2108</v>
      </c>
      <c r="K16" s="140">
        <v>639</v>
      </c>
      <c r="L16" s="211">
        <v>9609</v>
      </c>
    </row>
    <row r="17" spans="1:12">
      <c r="A17" s="1" t="s">
        <v>27</v>
      </c>
      <c r="B17" s="1" t="s">
        <v>10</v>
      </c>
      <c r="C17" s="201">
        <v>1414</v>
      </c>
      <c r="D17" s="201">
        <v>3019</v>
      </c>
      <c r="E17" s="201">
        <v>3409</v>
      </c>
      <c r="F17" s="201">
        <v>1277</v>
      </c>
      <c r="G17" s="201">
        <v>2680</v>
      </c>
      <c r="H17" s="201">
        <v>1344</v>
      </c>
      <c r="I17" s="140">
        <v>731</v>
      </c>
      <c r="J17" s="201">
        <v>4108</v>
      </c>
      <c r="K17" s="201">
        <v>1254</v>
      </c>
      <c r="L17" s="211">
        <v>19236</v>
      </c>
    </row>
    <row r="18" spans="1:12">
      <c r="A18" s="1"/>
      <c r="B18" s="1" t="s">
        <v>109</v>
      </c>
      <c r="C18" s="140">
        <v>719</v>
      </c>
      <c r="D18" s="201">
        <v>1533</v>
      </c>
      <c r="E18" s="201">
        <v>1754</v>
      </c>
      <c r="F18" s="140">
        <v>633</v>
      </c>
      <c r="G18" s="201">
        <v>1370</v>
      </c>
      <c r="H18" s="140">
        <v>660</v>
      </c>
      <c r="I18" s="140">
        <v>361</v>
      </c>
      <c r="J18" s="201">
        <v>2024</v>
      </c>
      <c r="K18" s="140">
        <v>641</v>
      </c>
      <c r="L18" s="211">
        <v>9695</v>
      </c>
    </row>
    <row r="19" spans="1:12">
      <c r="A19" s="1"/>
      <c r="B19" s="1" t="s">
        <v>11</v>
      </c>
      <c r="C19" s="140">
        <v>695</v>
      </c>
      <c r="D19" s="201">
        <v>1486</v>
      </c>
      <c r="E19" s="201">
        <v>1655</v>
      </c>
      <c r="F19" s="140">
        <v>644</v>
      </c>
      <c r="G19" s="201">
        <v>1310</v>
      </c>
      <c r="H19" s="140">
        <v>684</v>
      </c>
      <c r="I19" s="140">
        <v>370</v>
      </c>
      <c r="J19" s="201">
        <v>2084</v>
      </c>
      <c r="K19" s="140">
        <v>613</v>
      </c>
      <c r="L19" s="211">
        <v>9541</v>
      </c>
    </row>
    <row r="20" spans="1:12">
      <c r="A20" s="1" t="s">
        <v>28</v>
      </c>
      <c r="B20" s="1" t="s">
        <v>10</v>
      </c>
      <c r="C20" s="140">
        <v>520</v>
      </c>
      <c r="D20" s="140">
        <v>1008</v>
      </c>
      <c r="E20" s="201">
        <v>1119</v>
      </c>
      <c r="F20" s="140">
        <v>373</v>
      </c>
      <c r="G20" s="140">
        <v>825</v>
      </c>
      <c r="H20" s="140">
        <v>510</v>
      </c>
      <c r="I20" s="140">
        <v>230</v>
      </c>
      <c r="J20" s="201">
        <v>1291</v>
      </c>
      <c r="K20" s="140">
        <v>512</v>
      </c>
      <c r="L20" s="211">
        <v>6388</v>
      </c>
    </row>
    <row r="21" spans="1:12">
      <c r="A21" s="1"/>
      <c r="B21" s="1" t="s">
        <v>109</v>
      </c>
      <c r="C21" s="140">
        <v>294</v>
      </c>
      <c r="D21" s="140">
        <v>585</v>
      </c>
      <c r="E21" s="140">
        <v>643</v>
      </c>
      <c r="F21" s="140">
        <v>201</v>
      </c>
      <c r="G21" s="140">
        <v>449</v>
      </c>
      <c r="H21" s="140">
        <v>282</v>
      </c>
      <c r="I21" s="140">
        <v>128</v>
      </c>
      <c r="J21" s="140">
        <v>708</v>
      </c>
      <c r="K21" s="140">
        <v>279</v>
      </c>
      <c r="L21" s="211">
        <v>3569</v>
      </c>
    </row>
    <row r="22" spans="1:12">
      <c r="A22" s="1"/>
      <c r="B22" s="1" t="s">
        <v>11</v>
      </c>
      <c r="C22" s="140">
        <v>226</v>
      </c>
      <c r="D22" s="140">
        <v>423</v>
      </c>
      <c r="E22" s="140">
        <v>476</v>
      </c>
      <c r="F22" s="140">
        <v>172</v>
      </c>
      <c r="G22" s="140">
        <v>376</v>
      </c>
      <c r="H22" s="140">
        <v>228</v>
      </c>
      <c r="I22" s="140">
        <v>102</v>
      </c>
      <c r="J22" s="140">
        <v>583</v>
      </c>
      <c r="K22" s="140">
        <v>233</v>
      </c>
      <c r="L22" s="211">
        <v>2819</v>
      </c>
    </row>
    <row r="23" spans="1:12">
      <c r="A23" s="1" t="s">
        <v>29</v>
      </c>
      <c r="B23" s="1" t="s">
        <v>10</v>
      </c>
      <c r="C23" s="140">
        <v>294</v>
      </c>
      <c r="D23" s="140">
        <v>406</v>
      </c>
      <c r="E23" s="140">
        <v>566</v>
      </c>
      <c r="F23" s="140">
        <v>168</v>
      </c>
      <c r="G23" s="140">
        <v>379</v>
      </c>
      <c r="H23" s="140">
        <v>241</v>
      </c>
      <c r="I23" s="140">
        <v>98</v>
      </c>
      <c r="J23" s="140">
        <v>685</v>
      </c>
      <c r="K23" s="140">
        <v>270</v>
      </c>
      <c r="L23" s="211">
        <v>3107</v>
      </c>
    </row>
    <row r="24" spans="1:12">
      <c r="A24" s="1"/>
      <c r="B24" s="1" t="s">
        <v>109</v>
      </c>
      <c r="C24" s="140">
        <v>157</v>
      </c>
      <c r="D24" s="140">
        <v>227</v>
      </c>
      <c r="E24" s="140">
        <v>321</v>
      </c>
      <c r="F24" s="140">
        <v>84</v>
      </c>
      <c r="G24" s="140">
        <v>233</v>
      </c>
      <c r="H24" s="140">
        <v>129</v>
      </c>
      <c r="I24" s="140">
        <v>55</v>
      </c>
      <c r="J24" s="140">
        <v>351</v>
      </c>
      <c r="K24" s="140">
        <v>161</v>
      </c>
      <c r="L24" s="211">
        <v>1718</v>
      </c>
    </row>
    <row r="25" spans="1:12">
      <c r="A25" s="1"/>
      <c r="B25" s="1" t="s">
        <v>11</v>
      </c>
      <c r="C25" s="140">
        <v>137</v>
      </c>
      <c r="D25" s="140">
        <v>179</v>
      </c>
      <c r="E25" s="140">
        <v>245</v>
      </c>
      <c r="F25" s="140">
        <v>84</v>
      </c>
      <c r="G25" s="140">
        <v>146</v>
      </c>
      <c r="H25" s="140">
        <v>112</v>
      </c>
      <c r="I25" s="140">
        <v>43</v>
      </c>
      <c r="J25" s="140">
        <v>334</v>
      </c>
      <c r="K25" s="140">
        <v>109</v>
      </c>
      <c r="L25" s="211">
        <v>1389</v>
      </c>
    </row>
    <row r="26" spans="1:12">
      <c r="A26" s="1" t="s">
        <v>30</v>
      </c>
      <c r="B26" s="1" t="s">
        <v>10</v>
      </c>
      <c r="C26" s="140">
        <v>10</v>
      </c>
      <c r="D26" s="140">
        <v>9</v>
      </c>
      <c r="E26" s="140">
        <v>15</v>
      </c>
      <c r="F26" s="140">
        <v>8</v>
      </c>
      <c r="G26" s="140">
        <v>30</v>
      </c>
      <c r="H26" s="140">
        <v>15</v>
      </c>
      <c r="I26" s="140">
        <v>1</v>
      </c>
      <c r="J26" s="140">
        <v>39</v>
      </c>
      <c r="K26" s="140">
        <v>21</v>
      </c>
      <c r="L26" s="210">
        <v>148</v>
      </c>
    </row>
    <row r="27" spans="1:12">
      <c r="A27" s="1"/>
      <c r="B27" s="1" t="s">
        <v>109</v>
      </c>
      <c r="C27" s="140">
        <v>6</v>
      </c>
      <c r="D27" s="140">
        <v>4</v>
      </c>
      <c r="E27" s="140">
        <v>11</v>
      </c>
      <c r="F27" s="140">
        <v>6</v>
      </c>
      <c r="G27" s="140">
        <v>20</v>
      </c>
      <c r="H27" s="140">
        <v>8</v>
      </c>
      <c r="I27" s="140"/>
      <c r="J27" s="140">
        <v>23</v>
      </c>
      <c r="K27" s="140">
        <v>13</v>
      </c>
      <c r="L27" s="210">
        <v>91</v>
      </c>
    </row>
    <row r="28" spans="1:12">
      <c r="A28" s="1"/>
      <c r="B28" s="1" t="s">
        <v>11</v>
      </c>
      <c r="C28" s="140">
        <v>4</v>
      </c>
      <c r="D28" s="140">
        <v>5</v>
      </c>
      <c r="E28" s="140">
        <v>4</v>
      </c>
      <c r="F28" s="140">
        <v>2</v>
      </c>
      <c r="G28" s="140">
        <v>10</v>
      </c>
      <c r="H28" s="140">
        <v>7</v>
      </c>
      <c r="I28" s="140">
        <v>1</v>
      </c>
      <c r="J28" s="140">
        <v>16</v>
      </c>
      <c r="K28" s="140">
        <v>8</v>
      </c>
      <c r="L28" s="210">
        <v>57</v>
      </c>
    </row>
    <row r="29" spans="1:12" s="11" customFormat="1">
      <c r="A29" s="12" t="s">
        <v>10</v>
      </c>
      <c r="B29" s="13" t="s">
        <v>10</v>
      </c>
      <c r="C29" s="96">
        <f>SUM(C5+C8+C11+C14+C17+C20+C23+C26)</f>
        <v>6196</v>
      </c>
      <c r="D29" s="96">
        <f t="shared" ref="D29:L29" si="0">SUM(D5+D8+D11+D14+D17+D20+D23+D26)</f>
        <v>12814</v>
      </c>
      <c r="E29" s="96">
        <f t="shared" si="0"/>
        <v>15016</v>
      </c>
      <c r="F29" s="96">
        <f t="shared" si="0"/>
        <v>5322</v>
      </c>
      <c r="G29" s="96">
        <f t="shared" si="0"/>
        <v>11633</v>
      </c>
      <c r="H29" s="96">
        <f t="shared" si="0"/>
        <v>6042</v>
      </c>
      <c r="I29" s="96">
        <f t="shared" si="0"/>
        <v>3228</v>
      </c>
      <c r="J29" s="96">
        <f t="shared" si="0"/>
        <v>18682</v>
      </c>
      <c r="K29" s="96">
        <f t="shared" si="0"/>
        <v>5709</v>
      </c>
      <c r="L29" s="96">
        <f t="shared" si="0"/>
        <v>84642</v>
      </c>
    </row>
    <row r="30" spans="1:12" s="11" customFormat="1">
      <c r="A30" s="12"/>
      <c r="B30" s="12" t="s">
        <v>109</v>
      </c>
      <c r="C30" s="96">
        <f t="shared" ref="C30:L31" si="1">SUM(C6+C9+C12+C15+C18+C21+C24+C27)</f>
        <v>3224</v>
      </c>
      <c r="D30" s="96">
        <f t="shared" si="1"/>
        <v>6679</v>
      </c>
      <c r="E30" s="96">
        <f t="shared" si="1"/>
        <v>7788</v>
      </c>
      <c r="F30" s="96">
        <f t="shared" si="1"/>
        <v>2700</v>
      </c>
      <c r="G30" s="96">
        <f t="shared" si="1"/>
        <v>6059</v>
      </c>
      <c r="H30" s="96">
        <f t="shared" si="1"/>
        <v>3030</v>
      </c>
      <c r="I30" s="96">
        <f t="shared" si="1"/>
        <v>1693</v>
      </c>
      <c r="J30" s="96">
        <f t="shared" si="1"/>
        <v>9521</v>
      </c>
      <c r="K30" s="96">
        <f t="shared" si="1"/>
        <v>2958</v>
      </c>
      <c r="L30" s="96">
        <f t="shared" si="1"/>
        <v>43652</v>
      </c>
    </row>
    <row r="31" spans="1:12" s="11" customFormat="1">
      <c r="B31" s="13" t="s">
        <v>11</v>
      </c>
      <c r="C31" s="96">
        <f t="shared" si="1"/>
        <v>2972</v>
      </c>
      <c r="D31" s="96">
        <f t="shared" si="1"/>
        <v>6135</v>
      </c>
      <c r="E31" s="96">
        <f t="shared" si="1"/>
        <v>7228</v>
      </c>
      <c r="F31" s="96">
        <f t="shared" si="1"/>
        <v>2622</v>
      </c>
      <c r="G31" s="96">
        <f t="shared" si="1"/>
        <v>5574</v>
      </c>
      <c r="H31" s="96">
        <f t="shared" si="1"/>
        <v>3012</v>
      </c>
      <c r="I31" s="96">
        <f t="shared" si="1"/>
        <v>1535</v>
      </c>
      <c r="J31" s="96">
        <f t="shared" si="1"/>
        <v>9161</v>
      </c>
      <c r="K31" s="96">
        <f t="shared" si="1"/>
        <v>2751</v>
      </c>
      <c r="L31" s="96">
        <f t="shared" si="1"/>
        <v>40990</v>
      </c>
    </row>
    <row r="45" spans="3:13">
      <c r="C45" s="207"/>
      <c r="D45" s="207"/>
      <c r="E45" s="207"/>
      <c r="F45" s="207"/>
      <c r="G45" s="207"/>
      <c r="H45" s="207"/>
      <c r="J45" s="207"/>
      <c r="K45" s="207"/>
      <c r="L45" s="109"/>
    </row>
    <row r="46" spans="3:13">
      <c r="D46" s="207"/>
      <c r="E46" s="207"/>
      <c r="F46" s="207"/>
      <c r="G46" s="207"/>
      <c r="H46" s="207"/>
      <c r="I46" s="207"/>
      <c r="J46" s="207"/>
      <c r="K46" s="207"/>
      <c r="L46" s="109"/>
      <c r="M46" s="207"/>
    </row>
    <row r="47" spans="3:13">
      <c r="D47" s="207"/>
      <c r="E47" s="207"/>
      <c r="F47" s="207"/>
      <c r="G47" s="207"/>
      <c r="H47" s="207"/>
      <c r="J47" s="207"/>
      <c r="K47" s="207"/>
      <c r="L47" s="109"/>
      <c r="M47" s="207"/>
    </row>
    <row r="48" spans="3:13">
      <c r="C48" s="207"/>
      <c r="D48" s="207"/>
      <c r="E48" s="207"/>
      <c r="F48" s="207"/>
      <c r="G48" s="207"/>
      <c r="H48" s="207"/>
      <c r="J48" s="207"/>
      <c r="K48" s="207"/>
      <c r="L48" s="109"/>
      <c r="M48" s="207"/>
    </row>
    <row r="49" spans="3:13">
      <c r="D49" s="207"/>
      <c r="E49" s="207"/>
      <c r="F49" s="207"/>
      <c r="G49" s="207"/>
      <c r="H49" s="207"/>
      <c r="I49" s="207"/>
      <c r="J49" s="207"/>
      <c r="K49" s="207"/>
      <c r="L49" s="109"/>
      <c r="M49" s="207"/>
    </row>
    <row r="50" spans="3:13">
      <c r="D50" s="207"/>
      <c r="E50" s="207"/>
      <c r="F50" s="207"/>
      <c r="G50" s="207"/>
      <c r="H50" s="207"/>
      <c r="J50" s="207"/>
      <c r="K50" s="207"/>
      <c r="L50" s="109"/>
      <c r="M50" s="207"/>
    </row>
    <row r="51" spans="3:13">
      <c r="C51" s="207"/>
      <c r="D51" s="207"/>
      <c r="E51" s="207"/>
      <c r="F51" s="207"/>
      <c r="G51" s="207"/>
      <c r="H51" s="207"/>
      <c r="J51" s="207"/>
      <c r="K51" s="207"/>
      <c r="L51" s="109"/>
      <c r="M51" s="207"/>
    </row>
    <row r="52" spans="3:13">
      <c r="D52" s="207"/>
      <c r="E52" s="207"/>
      <c r="F52" s="207"/>
      <c r="G52" s="207"/>
      <c r="H52" s="207"/>
      <c r="I52" s="207"/>
      <c r="J52" s="207"/>
      <c r="K52" s="207"/>
      <c r="L52" s="109"/>
      <c r="M52" s="207"/>
    </row>
    <row r="53" spans="3:13">
      <c r="D53" s="207"/>
      <c r="E53" s="207"/>
      <c r="F53" s="207"/>
      <c r="G53" s="207"/>
      <c r="H53" s="207"/>
      <c r="J53" s="207"/>
      <c r="K53" s="207"/>
      <c r="L53" s="109"/>
      <c r="M53" s="207"/>
    </row>
    <row r="54" spans="3:13">
      <c r="C54" s="207"/>
      <c r="D54" s="207"/>
      <c r="E54" s="207"/>
      <c r="F54" s="207"/>
      <c r="G54" s="207"/>
      <c r="H54" s="207"/>
      <c r="J54" s="207"/>
      <c r="K54" s="207"/>
      <c r="L54" s="109"/>
      <c r="M54" s="207"/>
    </row>
    <row r="55" spans="3:13">
      <c r="D55" s="207"/>
      <c r="E55" s="207"/>
      <c r="F55" s="207"/>
      <c r="G55" s="207"/>
      <c r="H55" s="207"/>
      <c r="I55" s="207"/>
      <c r="J55" s="207"/>
      <c r="K55" s="207"/>
      <c r="L55" s="109"/>
      <c r="M55" s="207"/>
    </row>
    <row r="56" spans="3:13">
      <c r="D56" s="207"/>
      <c r="E56" s="207"/>
      <c r="F56" s="207"/>
      <c r="G56" s="207"/>
      <c r="H56" s="207"/>
      <c r="J56" s="207"/>
      <c r="K56" s="207"/>
      <c r="L56" s="109"/>
      <c r="M56" s="207"/>
    </row>
    <row r="57" spans="3:13">
      <c r="E57" s="207"/>
      <c r="F57" s="207"/>
      <c r="H57" s="207"/>
      <c r="J57" s="207"/>
      <c r="K57" s="207"/>
      <c r="L57" s="109"/>
      <c r="M57" s="207"/>
    </row>
    <row r="58" spans="3:13">
      <c r="E58" s="207"/>
      <c r="F58" s="207"/>
      <c r="K58" s="207"/>
      <c r="L58" s="109"/>
      <c r="M58" s="207"/>
    </row>
    <row r="59" spans="3:13">
      <c r="L59" s="109"/>
      <c r="M59" s="207"/>
    </row>
    <row r="60" spans="3:13">
      <c r="L60" s="109"/>
      <c r="M60" s="207"/>
    </row>
    <row r="61" spans="3:13">
      <c r="L61" s="109"/>
      <c r="M61" s="207"/>
    </row>
    <row r="62" spans="3:13">
      <c r="L62" s="109"/>
      <c r="M62" s="207"/>
    </row>
    <row r="63" spans="3:13">
      <c r="M63" s="207"/>
    </row>
  </sheetData>
  <phoneticPr fontId="21" type="noConversion"/>
  <printOptions gridLines="1"/>
  <pageMargins left="0.75" right="0.75" top="1" bottom="1" header="0" footer="0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3"/>
  <sheetViews>
    <sheetView workbookViewId="0">
      <selection activeCell="L25" sqref="L25"/>
    </sheetView>
  </sheetViews>
  <sheetFormatPr baseColWidth="10" defaultRowHeight="12.75"/>
  <cols>
    <col min="1" max="1" width="11.7109375" customWidth="1"/>
    <col min="2" max="2" width="8.7109375" customWidth="1"/>
    <col min="3" max="11" width="10.7109375" customWidth="1"/>
    <col min="12" max="12" width="11.85546875" style="1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00"/>
    </row>
    <row r="2" spans="1:26">
      <c r="A2" s="3" t="s">
        <v>240</v>
      </c>
      <c r="B2" s="3"/>
      <c r="C2" s="4"/>
      <c r="D2" s="4"/>
      <c r="E2" s="4"/>
      <c r="F2" s="4"/>
      <c r="G2" s="4"/>
      <c r="H2" s="4"/>
      <c r="I2" s="4"/>
      <c r="J2" s="4"/>
      <c r="K2" s="4"/>
      <c r="L2" s="101"/>
    </row>
    <row r="3" spans="1:26" s="36" customFormat="1">
      <c r="A3" s="138"/>
      <c r="B3" s="138"/>
      <c r="C3" s="118"/>
      <c r="D3" s="118"/>
      <c r="E3" s="118"/>
      <c r="F3" s="118"/>
      <c r="G3" s="118"/>
      <c r="H3" s="118"/>
      <c r="I3" s="118"/>
      <c r="J3" s="118"/>
      <c r="K3" s="118"/>
      <c r="L3" s="139"/>
    </row>
    <row r="4" spans="1:2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102"/>
    </row>
    <row r="5" spans="1:26">
      <c r="A5" s="10"/>
      <c r="B5" s="9"/>
      <c r="C5" s="6" t="s">
        <v>0</v>
      </c>
      <c r="D5" s="6" t="s">
        <v>1</v>
      </c>
      <c r="E5" s="6" t="s">
        <v>2</v>
      </c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8</v>
      </c>
      <c r="L5" s="6" t="s">
        <v>9</v>
      </c>
    </row>
    <row r="6" spans="1:26" ht="12.75" customHeight="1">
      <c r="A6" s="401" t="s">
        <v>40</v>
      </c>
      <c r="B6" s="401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26">
      <c r="A7" s="1" t="s">
        <v>27</v>
      </c>
      <c r="B7" s="1" t="s">
        <v>10</v>
      </c>
      <c r="C7" s="140">
        <v>4</v>
      </c>
      <c r="D7" s="140">
        <v>8</v>
      </c>
      <c r="E7" s="140">
        <v>4</v>
      </c>
      <c r="F7" s="140">
        <v>1</v>
      </c>
      <c r="G7" s="140">
        <v>4</v>
      </c>
      <c r="H7" s="140">
        <v>4</v>
      </c>
      <c r="I7" s="140"/>
      <c r="J7" s="140">
        <v>7</v>
      </c>
      <c r="K7" s="140">
        <v>5</v>
      </c>
      <c r="L7" s="16">
        <v>37</v>
      </c>
    </row>
    <row r="8" spans="1:26">
      <c r="A8" s="1"/>
      <c r="B8" s="1" t="s">
        <v>109</v>
      </c>
      <c r="C8" s="140">
        <v>3</v>
      </c>
      <c r="D8" s="140">
        <v>4</v>
      </c>
      <c r="E8" s="140">
        <v>2</v>
      </c>
      <c r="F8" s="140">
        <v>1</v>
      </c>
      <c r="G8" s="140">
        <v>2</v>
      </c>
      <c r="H8" s="140">
        <v>3</v>
      </c>
      <c r="I8" s="140"/>
      <c r="J8" s="140">
        <v>2</v>
      </c>
      <c r="K8" s="140">
        <v>3</v>
      </c>
      <c r="L8" s="16">
        <v>20</v>
      </c>
    </row>
    <row r="9" spans="1:26">
      <c r="A9" s="1"/>
      <c r="B9" s="1" t="s">
        <v>11</v>
      </c>
      <c r="C9" s="140">
        <v>1</v>
      </c>
      <c r="D9" s="140">
        <v>4</v>
      </c>
      <c r="E9" s="140">
        <v>2</v>
      </c>
      <c r="F9" s="140"/>
      <c r="G9" s="140">
        <v>2</v>
      </c>
      <c r="H9" s="140">
        <v>1</v>
      </c>
      <c r="I9" s="140"/>
      <c r="J9" s="140">
        <v>5</v>
      </c>
      <c r="K9" s="140">
        <v>2</v>
      </c>
      <c r="L9" s="16">
        <v>17</v>
      </c>
    </row>
    <row r="10" spans="1:26">
      <c r="A10" s="1" t="s">
        <v>28</v>
      </c>
      <c r="B10" s="1" t="s">
        <v>10</v>
      </c>
      <c r="C10" s="140">
        <v>728</v>
      </c>
      <c r="D10" s="201">
        <v>1708</v>
      </c>
      <c r="E10" s="201">
        <v>2107</v>
      </c>
      <c r="F10" s="140">
        <v>668</v>
      </c>
      <c r="G10" s="201">
        <v>1609</v>
      </c>
      <c r="H10" s="140">
        <v>706</v>
      </c>
      <c r="I10" s="140">
        <v>481</v>
      </c>
      <c r="J10" s="201">
        <v>2362</v>
      </c>
      <c r="K10" s="140">
        <v>757</v>
      </c>
      <c r="L10" s="208">
        <v>11126</v>
      </c>
    </row>
    <row r="11" spans="1:26">
      <c r="A11" s="1"/>
      <c r="B11" s="1" t="s">
        <v>109</v>
      </c>
      <c r="C11" s="140">
        <v>343</v>
      </c>
      <c r="D11" s="140">
        <v>796</v>
      </c>
      <c r="E11" s="140">
        <v>1013</v>
      </c>
      <c r="F11" s="140">
        <v>323</v>
      </c>
      <c r="G11" s="140">
        <v>748</v>
      </c>
      <c r="H11" s="140">
        <v>329</v>
      </c>
      <c r="I11" s="140">
        <v>226</v>
      </c>
      <c r="J11" s="201">
        <v>1071</v>
      </c>
      <c r="K11" s="140">
        <v>314</v>
      </c>
      <c r="L11" s="208">
        <v>5163</v>
      </c>
    </row>
    <row r="12" spans="1:26">
      <c r="A12" s="1"/>
      <c r="B12" s="1" t="s">
        <v>11</v>
      </c>
      <c r="C12" s="140">
        <v>385</v>
      </c>
      <c r="D12" s="140">
        <v>912</v>
      </c>
      <c r="E12" s="201">
        <v>1094</v>
      </c>
      <c r="F12" s="140">
        <v>345</v>
      </c>
      <c r="G12" s="140">
        <v>861</v>
      </c>
      <c r="H12" s="140">
        <v>377</v>
      </c>
      <c r="I12" s="140">
        <v>255</v>
      </c>
      <c r="J12" s="201">
        <v>1291</v>
      </c>
      <c r="K12" s="140">
        <v>443</v>
      </c>
      <c r="L12" s="208">
        <v>5963</v>
      </c>
    </row>
    <row r="13" spans="1:26">
      <c r="A13" s="1" t="s">
        <v>29</v>
      </c>
      <c r="B13" s="1" t="s">
        <v>10</v>
      </c>
      <c r="C13" s="140">
        <v>863</v>
      </c>
      <c r="D13" s="201">
        <v>2017</v>
      </c>
      <c r="E13" s="201">
        <v>2433</v>
      </c>
      <c r="F13" s="140">
        <v>828</v>
      </c>
      <c r="G13" s="201">
        <v>1960</v>
      </c>
      <c r="H13" s="140">
        <v>941</v>
      </c>
      <c r="I13" s="140">
        <v>473</v>
      </c>
      <c r="J13" s="201">
        <v>2833</v>
      </c>
      <c r="K13" s="140">
        <v>848</v>
      </c>
      <c r="L13" s="208">
        <v>13196</v>
      </c>
      <c r="R13" s="207"/>
      <c r="S13" s="207"/>
      <c r="U13" s="207"/>
      <c r="X13" s="207"/>
      <c r="Z13" s="207"/>
    </row>
    <row r="14" spans="1:26">
      <c r="A14" s="1"/>
      <c r="B14" s="1" t="s">
        <v>109</v>
      </c>
      <c r="C14" s="140">
        <v>390</v>
      </c>
      <c r="D14" s="140">
        <v>889</v>
      </c>
      <c r="E14" s="201">
        <v>1132</v>
      </c>
      <c r="F14" s="140">
        <v>368</v>
      </c>
      <c r="G14" s="140">
        <v>916</v>
      </c>
      <c r="H14" s="140">
        <v>437</v>
      </c>
      <c r="I14" s="140">
        <v>221</v>
      </c>
      <c r="J14" s="201">
        <v>1340</v>
      </c>
      <c r="K14" s="140">
        <v>401</v>
      </c>
      <c r="L14" s="208">
        <v>6094</v>
      </c>
      <c r="S14" s="207"/>
      <c r="X14" s="207"/>
      <c r="Z14" s="207"/>
    </row>
    <row r="15" spans="1:26">
      <c r="A15" s="1"/>
      <c r="B15" s="1" t="s">
        <v>11</v>
      </c>
      <c r="C15" s="140">
        <v>473</v>
      </c>
      <c r="D15" s="201">
        <v>1128</v>
      </c>
      <c r="E15" s="201">
        <v>1301</v>
      </c>
      <c r="F15" s="140">
        <v>460</v>
      </c>
      <c r="G15" s="201">
        <v>1044</v>
      </c>
      <c r="H15" s="140">
        <v>504</v>
      </c>
      <c r="I15" s="140">
        <v>252</v>
      </c>
      <c r="J15" s="201">
        <v>1493</v>
      </c>
      <c r="K15" s="140">
        <v>447</v>
      </c>
      <c r="L15" s="208">
        <v>7102</v>
      </c>
      <c r="S15" s="207"/>
      <c r="X15" s="207"/>
      <c r="Z15" s="207"/>
    </row>
    <row r="16" spans="1:26">
      <c r="A16" s="1" t="s">
        <v>30</v>
      </c>
      <c r="B16" s="1" t="s">
        <v>10</v>
      </c>
      <c r="C16" s="140">
        <v>350</v>
      </c>
      <c r="D16" s="140">
        <v>656</v>
      </c>
      <c r="E16" s="140">
        <v>808</v>
      </c>
      <c r="F16" s="140">
        <v>280</v>
      </c>
      <c r="G16" s="140">
        <v>634</v>
      </c>
      <c r="H16" s="140">
        <v>314</v>
      </c>
      <c r="I16" s="140">
        <v>146</v>
      </c>
      <c r="J16" s="140">
        <v>963</v>
      </c>
      <c r="K16" s="140">
        <v>340</v>
      </c>
      <c r="L16" s="208">
        <v>4491</v>
      </c>
      <c r="R16" s="207"/>
      <c r="S16" s="207"/>
      <c r="U16" s="207"/>
      <c r="X16" s="207"/>
      <c r="Z16" s="207"/>
    </row>
    <row r="17" spans="1:26">
      <c r="A17" s="1"/>
      <c r="B17" s="1" t="s">
        <v>109</v>
      </c>
      <c r="C17" s="140">
        <v>172</v>
      </c>
      <c r="D17" s="140">
        <v>334</v>
      </c>
      <c r="E17" s="140">
        <v>411</v>
      </c>
      <c r="F17" s="140">
        <v>107</v>
      </c>
      <c r="G17" s="140">
        <v>332</v>
      </c>
      <c r="H17" s="140">
        <v>163</v>
      </c>
      <c r="I17" s="140">
        <v>68</v>
      </c>
      <c r="J17" s="140">
        <v>517</v>
      </c>
      <c r="K17" s="140">
        <v>163</v>
      </c>
      <c r="L17" s="208">
        <v>2267</v>
      </c>
      <c r="S17" s="207"/>
      <c r="X17" s="207"/>
      <c r="Z17" s="207"/>
    </row>
    <row r="18" spans="1:26">
      <c r="A18" s="1"/>
      <c r="B18" s="1" t="s">
        <v>11</v>
      </c>
      <c r="C18" s="140">
        <v>178</v>
      </c>
      <c r="D18" s="140">
        <v>322</v>
      </c>
      <c r="E18" s="140">
        <v>397</v>
      </c>
      <c r="F18" s="140">
        <v>173</v>
      </c>
      <c r="G18" s="140">
        <v>302</v>
      </c>
      <c r="H18" s="140">
        <v>151</v>
      </c>
      <c r="I18" s="140">
        <v>78</v>
      </c>
      <c r="J18" s="140">
        <v>446</v>
      </c>
      <c r="K18" s="140">
        <v>177</v>
      </c>
      <c r="L18" s="208">
        <v>2224</v>
      </c>
      <c r="R18" s="207"/>
      <c r="S18" s="207"/>
      <c r="U18" s="207"/>
      <c r="X18" s="207"/>
      <c r="Z18" s="207"/>
    </row>
    <row r="19" spans="1:26">
      <c r="A19" s="1" t="s">
        <v>31</v>
      </c>
      <c r="B19" s="1" t="s">
        <v>10</v>
      </c>
      <c r="C19" s="140">
        <v>147</v>
      </c>
      <c r="D19" s="140">
        <v>244</v>
      </c>
      <c r="E19" s="140">
        <v>414</v>
      </c>
      <c r="F19" s="140">
        <v>93</v>
      </c>
      <c r="G19" s="140">
        <v>240</v>
      </c>
      <c r="H19" s="140">
        <v>114</v>
      </c>
      <c r="I19" s="140">
        <v>46</v>
      </c>
      <c r="J19" s="140">
        <v>369</v>
      </c>
      <c r="K19" s="140">
        <v>121</v>
      </c>
      <c r="L19" s="208">
        <v>1788</v>
      </c>
      <c r="Z19" s="207"/>
    </row>
    <row r="20" spans="1:26">
      <c r="A20" s="1"/>
      <c r="B20" s="1" t="s">
        <v>109</v>
      </c>
      <c r="C20" s="140">
        <v>79</v>
      </c>
      <c r="D20" s="140">
        <v>124</v>
      </c>
      <c r="E20" s="140">
        <v>225</v>
      </c>
      <c r="F20" s="140">
        <v>45</v>
      </c>
      <c r="G20" s="140">
        <v>121</v>
      </c>
      <c r="H20" s="140">
        <v>52</v>
      </c>
      <c r="I20" s="140">
        <v>20</v>
      </c>
      <c r="J20" s="140">
        <v>199</v>
      </c>
      <c r="K20" s="140">
        <v>59</v>
      </c>
      <c r="L20" s="16">
        <v>924</v>
      </c>
      <c r="Z20" s="207"/>
    </row>
    <row r="21" spans="1:26">
      <c r="A21" s="1"/>
      <c r="B21" s="1" t="s">
        <v>11</v>
      </c>
      <c r="C21" s="140">
        <v>68</v>
      </c>
      <c r="D21" s="140">
        <v>120</v>
      </c>
      <c r="E21" s="140">
        <v>189</v>
      </c>
      <c r="F21" s="140">
        <v>48</v>
      </c>
      <c r="G21" s="140">
        <v>119</v>
      </c>
      <c r="H21" s="140">
        <v>62</v>
      </c>
      <c r="I21" s="140">
        <v>26</v>
      </c>
      <c r="J21" s="140">
        <v>170</v>
      </c>
      <c r="K21" s="140">
        <v>62</v>
      </c>
      <c r="L21" s="16">
        <v>864</v>
      </c>
      <c r="Z21" s="207"/>
    </row>
    <row r="22" spans="1:26">
      <c r="A22" s="1" t="s">
        <v>32</v>
      </c>
      <c r="B22" s="1" t="s">
        <v>10</v>
      </c>
      <c r="C22" s="140">
        <v>74</v>
      </c>
      <c r="D22" s="140">
        <v>93</v>
      </c>
      <c r="E22" s="140">
        <v>219</v>
      </c>
      <c r="F22" s="140">
        <v>57</v>
      </c>
      <c r="G22" s="140">
        <v>131</v>
      </c>
      <c r="H22" s="140">
        <v>73</v>
      </c>
      <c r="I22" s="140">
        <v>25</v>
      </c>
      <c r="J22" s="140">
        <v>213</v>
      </c>
      <c r="K22" s="140">
        <v>62</v>
      </c>
      <c r="L22" s="16">
        <v>947</v>
      </c>
      <c r="Z22" s="207"/>
    </row>
    <row r="23" spans="1:26">
      <c r="A23" s="1"/>
      <c r="B23" s="1" t="s">
        <v>109</v>
      </c>
      <c r="C23" s="140">
        <v>39</v>
      </c>
      <c r="D23" s="140">
        <v>56</v>
      </c>
      <c r="E23" s="140">
        <v>120</v>
      </c>
      <c r="F23" s="140">
        <v>24</v>
      </c>
      <c r="G23" s="140">
        <v>71</v>
      </c>
      <c r="H23" s="140">
        <v>30</v>
      </c>
      <c r="I23" s="140">
        <v>15</v>
      </c>
      <c r="J23" s="140">
        <v>112</v>
      </c>
      <c r="K23" s="140">
        <v>36</v>
      </c>
      <c r="L23" s="16">
        <v>503</v>
      </c>
    </row>
    <row r="24" spans="1:26">
      <c r="B24" s="1" t="s">
        <v>11</v>
      </c>
      <c r="C24" s="140">
        <v>35</v>
      </c>
      <c r="D24" s="140">
        <v>37</v>
      </c>
      <c r="E24" s="140">
        <v>99</v>
      </c>
      <c r="F24" s="140">
        <v>33</v>
      </c>
      <c r="G24" s="140">
        <v>60</v>
      </c>
      <c r="H24" s="140">
        <v>43</v>
      </c>
      <c r="I24" s="140">
        <v>10</v>
      </c>
      <c r="J24" s="140">
        <v>101</v>
      </c>
      <c r="K24" s="140">
        <v>26</v>
      </c>
      <c r="L24" s="16">
        <v>444</v>
      </c>
    </row>
    <row r="25" spans="1:26" s="11" customFormat="1">
      <c r="A25" s="7" t="s">
        <v>10</v>
      </c>
      <c r="B25" s="7" t="s">
        <v>10</v>
      </c>
      <c r="C25" s="90">
        <f>SUM(C7+C10+C13+C16+C19+C22)</f>
        <v>2166</v>
      </c>
      <c r="D25" s="90">
        <f t="shared" ref="D25:L25" si="0">SUM(D7+D10+D13+D16+D19+D22)</f>
        <v>4726</v>
      </c>
      <c r="E25" s="90">
        <f t="shared" si="0"/>
        <v>5985</v>
      </c>
      <c r="F25" s="90">
        <f t="shared" si="0"/>
        <v>1927</v>
      </c>
      <c r="G25" s="90">
        <f t="shared" si="0"/>
        <v>4578</v>
      </c>
      <c r="H25" s="90">
        <f t="shared" si="0"/>
        <v>2152</v>
      </c>
      <c r="I25" s="90">
        <f t="shared" si="0"/>
        <v>1171</v>
      </c>
      <c r="J25" s="90">
        <f t="shared" si="0"/>
        <v>6747</v>
      </c>
      <c r="K25" s="90">
        <f t="shared" si="0"/>
        <v>2133</v>
      </c>
      <c r="L25" s="90">
        <f t="shared" si="0"/>
        <v>31585</v>
      </c>
      <c r="P25"/>
      <c r="Q25"/>
      <c r="R25"/>
      <c r="S25"/>
      <c r="T25"/>
      <c r="U25"/>
      <c r="V25"/>
      <c r="W25"/>
      <c r="X25"/>
      <c r="Y25"/>
      <c r="Z25"/>
    </row>
    <row r="26" spans="1:26" s="11" customFormat="1">
      <c r="A26" s="7"/>
      <c r="B26" s="12" t="s">
        <v>109</v>
      </c>
      <c r="C26" s="90">
        <f t="shared" ref="C26:L26" si="1">SUM(C8+C11+C14+C17+C20+C23)</f>
        <v>1026</v>
      </c>
      <c r="D26" s="90">
        <f t="shared" si="1"/>
        <v>2203</v>
      </c>
      <c r="E26" s="90">
        <f t="shared" si="1"/>
        <v>2903</v>
      </c>
      <c r="F26" s="90">
        <f t="shared" si="1"/>
        <v>868</v>
      </c>
      <c r="G26" s="90">
        <f t="shared" si="1"/>
        <v>2190</v>
      </c>
      <c r="H26" s="90">
        <f t="shared" si="1"/>
        <v>1014</v>
      </c>
      <c r="I26" s="90">
        <f t="shared" si="1"/>
        <v>550</v>
      </c>
      <c r="J26" s="90">
        <f t="shared" si="1"/>
        <v>3241</v>
      </c>
      <c r="K26" s="90">
        <f t="shared" si="1"/>
        <v>976</v>
      </c>
      <c r="L26" s="90">
        <f t="shared" si="1"/>
        <v>14971</v>
      </c>
      <c r="P26"/>
      <c r="Q26"/>
      <c r="R26"/>
      <c r="S26"/>
      <c r="T26"/>
      <c r="U26"/>
      <c r="V26"/>
      <c r="W26"/>
      <c r="X26"/>
      <c r="Y26"/>
      <c r="Z26"/>
    </row>
    <row r="27" spans="1:26" s="11" customFormat="1">
      <c r="A27" s="14"/>
      <c r="B27" s="15" t="s">
        <v>11</v>
      </c>
      <c r="C27" s="90">
        <f t="shared" ref="C27:L27" si="2">SUM(C9+C12+C15+C18+C21+C24)</f>
        <v>1140</v>
      </c>
      <c r="D27" s="90">
        <f t="shared" si="2"/>
        <v>2523</v>
      </c>
      <c r="E27" s="90">
        <f t="shared" si="2"/>
        <v>3082</v>
      </c>
      <c r="F27" s="90">
        <f t="shared" si="2"/>
        <v>1059</v>
      </c>
      <c r="G27" s="90">
        <f t="shared" si="2"/>
        <v>2388</v>
      </c>
      <c r="H27" s="90">
        <f t="shared" si="2"/>
        <v>1138</v>
      </c>
      <c r="I27" s="90">
        <f t="shared" si="2"/>
        <v>621</v>
      </c>
      <c r="J27" s="90">
        <f t="shared" si="2"/>
        <v>3506</v>
      </c>
      <c r="K27" s="90">
        <f t="shared" si="2"/>
        <v>1157</v>
      </c>
      <c r="L27" s="90">
        <f t="shared" si="2"/>
        <v>16614</v>
      </c>
      <c r="P27"/>
      <c r="Q27"/>
      <c r="R27"/>
      <c r="S27"/>
      <c r="T27"/>
      <c r="U27"/>
      <c r="V27"/>
      <c r="W27"/>
      <c r="X27"/>
      <c r="Y27"/>
      <c r="Z27"/>
    </row>
    <row r="28" spans="1:26" s="11" customFormat="1">
      <c r="A28" s="88"/>
      <c r="B28" s="7"/>
      <c r="C28" s="90"/>
      <c r="D28" s="90"/>
      <c r="E28" s="90"/>
      <c r="F28" s="90"/>
      <c r="G28" s="90"/>
      <c r="H28" s="90"/>
      <c r="I28" s="90"/>
      <c r="J28" s="90"/>
      <c r="K28" s="90"/>
      <c r="L28" s="90"/>
    </row>
    <row r="29" spans="1:26" s="11" customFormat="1">
      <c r="A29" s="88"/>
      <c r="B29" s="7"/>
      <c r="C29" s="90"/>
      <c r="D29" s="90"/>
      <c r="E29" s="90"/>
      <c r="F29" s="90"/>
      <c r="G29" s="90"/>
      <c r="H29" s="90"/>
      <c r="I29" s="90"/>
      <c r="J29" s="90"/>
      <c r="K29" s="90"/>
      <c r="L29" s="90"/>
    </row>
    <row r="30" spans="1:26">
      <c r="A30" s="10"/>
      <c r="B30" s="9"/>
      <c r="C30" s="6" t="s">
        <v>0</v>
      </c>
      <c r="D30" s="6" t="s">
        <v>1</v>
      </c>
      <c r="E30" s="6" t="s">
        <v>2</v>
      </c>
      <c r="F30" s="6" t="s">
        <v>3</v>
      </c>
      <c r="G30" s="6" t="s">
        <v>4</v>
      </c>
      <c r="H30" s="6" t="s">
        <v>5</v>
      </c>
      <c r="I30" s="6" t="s">
        <v>6</v>
      </c>
      <c r="J30" s="6" t="s">
        <v>7</v>
      </c>
      <c r="K30" s="6" t="s">
        <v>8</v>
      </c>
      <c r="L30" s="6" t="s">
        <v>9</v>
      </c>
      <c r="P30" s="207"/>
    </row>
    <row r="31" spans="1:26" ht="12.75" customHeight="1">
      <c r="A31" s="401" t="s">
        <v>41</v>
      </c>
      <c r="B31" s="401"/>
      <c r="C31" s="130"/>
      <c r="D31" s="130"/>
      <c r="E31" s="130"/>
      <c r="F31" s="130"/>
      <c r="G31" s="130"/>
      <c r="H31" s="130"/>
      <c r="I31" s="130"/>
      <c r="J31" s="130"/>
      <c r="K31" s="130"/>
      <c r="L31" s="130"/>
    </row>
    <row r="32" spans="1:26">
      <c r="A32" s="1" t="s">
        <v>28</v>
      </c>
      <c r="B32" s="1" t="s">
        <v>10</v>
      </c>
      <c r="C32" s="140"/>
      <c r="D32" s="140">
        <v>1</v>
      </c>
      <c r="E32" s="140"/>
      <c r="F32" s="140">
        <v>7</v>
      </c>
      <c r="G32" s="140"/>
      <c r="H32" s="140"/>
      <c r="I32" s="140"/>
      <c r="J32" s="140">
        <v>7</v>
      </c>
      <c r="K32" s="140"/>
      <c r="L32" s="16">
        <v>15</v>
      </c>
    </row>
    <row r="33" spans="1:12">
      <c r="A33" s="1"/>
      <c r="B33" s="1" t="s">
        <v>109</v>
      </c>
      <c r="C33" s="140"/>
      <c r="D33" s="140">
        <v>1</v>
      </c>
      <c r="E33" s="140"/>
      <c r="F33" s="140">
        <v>7</v>
      </c>
      <c r="G33" s="140"/>
      <c r="H33" s="140"/>
      <c r="I33" s="140"/>
      <c r="J33" s="140">
        <v>3</v>
      </c>
      <c r="K33" s="140"/>
      <c r="L33" s="16">
        <v>11</v>
      </c>
    </row>
    <row r="34" spans="1:12">
      <c r="A34" s="1"/>
      <c r="B34" s="1" t="s">
        <v>11</v>
      </c>
      <c r="C34" s="140"/>
      <c r="D34" s="140"/>
      <c r="E34" s="140"/>
      <c r="F34" s="140"/>
      <c r="G34" s="140"/>
      <c r="H34" s="140"/>
      <c r="I34" s="140"/>
      <c r="J34" s="140">
        <v>4</v>
      </c>
      <c r="K34" s="140"/>
      <c r="L34" s="16">
        <v>4</v>
      </c>
    </row>
    <row r="35" spans="1:12">
      <c r="A35" s="1" t="s">
        <v>29</v>
      </c>
      <c r="B35" s="1" t="s">
        <v>10</v>
      </c>
      <c r="C35" s="140">
        <v>1</v>
      </c>
      <c r="D35" s="201">
        <v>4</v>
      </c>
      <c r="E35" s="201">
        <v>1</v>
      </c>
      <c r="F35" s="140">
        <v>4</v>
      </c>
      <c r="G35" s="201">
        <v>7</v>
      </c>
      <c r="H35" s="140"/>
      <c r="I35" s="140">
        <v>6</v>
      </c>
      <c r="J35" s="201">
        <v>10</v>
      </c>
      <c r="K35" s="140">
        <v>1</v>
      </c>
      <c r="L35" s="208">
        <v>34</v>
      </c>
    </row>
    <row r="36" spans="1:12">
      <c r="A36" s="1"/>
      <c r="B36" s="1" t="s">
        <v>109</v>
      </c>
      <c r="C36" s="140"/>
      <c r="D36" s="140">
        <v>1</v>
      </c>
      <c r="E36" s="140">
        <v>1</v>
      </c>
      <c r="F36" s="140">
        <v>4</v>
      </c>
      <c r="G36" s="140">
        <v>3</v>
      </c>
      <c r="H36" s="140"/>
      <c r="I36" s="140">
        <v>1</v>
      </c>
      <c r="J36" s="201">
        <v>2</v>
      </c>
      <c r="K36" s="140"/>
      <c r="L36" s="208">
        <v>12</v>
      </c>
    </row>
    <row r="37" spans="1:12">
      <c r="A37" s="1"/>
      <c r="B37" s="1" t="s">
        <v>11</v>
      </c>
      <c r="C37" s="140">
        <v>1</v>
      </c>
      <c r="D37" s="140">
        <v>3</v>
      </c>
      <c r="E37" s="201"/>
      <c r="F37" s="140"/>
      <c r="G37" s="140">
        <v>4</v>
      </c>
      <c r="H37" s="140"/>
      <c r="I37" s="140">
        <v>5</v>
      </c>
      <c r="J37" s="201">
        <v>8</v>
      </c>
      <c r="K37" s="140">
        <v>1</v>
      </c>
      <c r="L37" s="208">
        <v>22</v>
      </c>
    </row>
    <row r="38" spans="1:12">
      <c r="A38" s="1" t="s">
        <v>30</v>
      </c>
      <c r="B38" s="1" t="s">
        <v>10</v>
      </c>
      <c r="C38" s="140">
        <v>6</v>
      </c>
      <c r="D38" s="201">
        <v>11</v>
      </c>
      <c r="E38" s="201">
        <v>49</v>
      </c>
      <c r="F38" s="140">
        <v>8</v>
      </c>
      <c r="G38" s="201">
        <v>20</v>
      </c>
      <c r="H38" s="140">
        <v>13</v>
      </c>
      <c r="I38" s="140">
        <v>15</v>
      </c>
      <c r="J38" s="201">
        <v>35</v>
      </c>
      <c r="K38" s="140">
        <v>3</v>
      </c>
      <c r="L38" s="208">
        <v>160</v>
      </c>
    </row>
    <row r="39" spans="1:12">
      <c r="A39" s="1"/>
      <c r="B39" s="1" t="s">
        <v>109</v>
      </c>
      <c r="C39" s="140">
        <v>5</v>
      </c>
      <c r="D39" s="140">
        <v>3</v>
      </c>
      <c r="E39" s="201">
        <v>22</v>
      </c>
      <c r="F39" s="140">
        <v>7</v>
      </c>
      <c r="G39" s="140">
        <v>5</v>
      </c>
      <c r="H39" s="140">
        <v>9</v>
      </c>
      <c r="I39" s="140">
        <v>4</v>
      </c>
      <c r="J39" s="201">
        <v>15</v>
      </c>
      <c r="K39" s="140">
        <v>2</v>
      </c>
      <c r="L39" s="208">
        <v>72</v>
      </c>
    </row>
    <row r="40" spans="1:12">
      <c r="A40" s="1"/>
      <c r="B40" s="1" t="s">
        <v>11</v>
      </c>
      <c r="C40" s="140">
        <v>1</v>
      </c>
      <c r="D40" s="201">
        <v>8</v>
      </c>
      <c r="E40" s="201">
        <v>27</v>
      </c>
      <c r="F40" s="140">
        <v>1</v>
      </c>
      <c r="G40" s="201">
        <v>15</v>
      </c>
      <c r="H40" s="140">
        <v>4</v>
      </c>
      <c r="I40" s="140">
        <v>11</v>
      </c>
      <c r="J40" s="201">
        <v>20</v>
      </c>
      <c r="K40" s="140">
        <v>1</v>
      </c>
      <c r="L40" s="208">
        <v>88</v>
      </c>
    </row>
    <row r="41" spans="1:12">
      <c r="A41" s="1" t="s">
        <v>31</v>
      </c>
      <c r="B41" s="1" t="s">
        <v>10</v>
      </c>
      <c r="C41" s="140">
        <v>11</v>
      </c>
      <c r="D41" s="140">
        <v>38</v>
      </c>
      <c r="E41" s="140">
        <v>90</v>
      </c>
      <c r="F41" s="140">
        <v>24</v>
      </c>
      <c r="G41" s="140">
        <v>42</v>
      </c>
      <c r="H41" s="140">
        <v>36</v>
      </c>
      <c r="I41" s="140">
        <v>18</v>
      </c>
      <c r="J41" s="140">
        <v>60</v>
      </c>
      <c r="K41" s="140">
        <v>14</v>
      </c>
      <c r="L41" s="208">
        <v>333</v>
      </c>
    </row>
    <row r="42" spans="1:12">
      <c r="A42" s="1"/>
      <c r="B42" s="1" t="s">
        <v>109</v>
      </c>
      <c r="C42" s="140">
        <v>3</v>
      </c>
      <c r="D42" s="140">
        <v>17</v>
      </c>
      <c r="E42" s="140">
        <v>49</v>
      </c>
      <c r="F42" s="140">
        <v>12</v>
      </c>
      <c r="G42" s="140">
        <v>20</v>
      </c>
      <c r="H42" s="140">
        <v>20</v>
      </c>
      <c r="I42" s="140">
        <v>7</v>
      </c>
      <c r="J42" s="140">
        <v>29</v>
      </c>
      <c r="K42" s="140">
        <v>9</v>
      </c>
      <c r="L42" s="208">
        <v>166</v>
      </c>
    </row>
    <row r="43" spans="1:12">
      <c r="A43" s="1"/>
      <c r="B43" s="1" t="s">
        <v>11</v>
      </c>
      <c r="C43" s="140">
        <v>8</v>
      </c>
      <c r="D43" s="140">
        <v>21</v>
      </c>
      <c r="E43" s="140">
        <v>41</v>
      </c>
      <c r="F43" s="140">
        <v>12</v>
      </c>
      <c r="G43" s="140">
        <v>22</v>
      </c>
      <c r="H43" s="140">
        <v>16</v>
      </c>
      <c r="I43" s="140">
        <v>11</v>
      </c>
      <c r="J43" s="140">
        <v>31</v>
      </c>
      <c r="K43" s="140">
        <v>5</v>
      </c>
      <c r="L43" s="208">
        <v>167</v>
      </c>
    </row>
    <row r="44" spans="1:12">
      <c r="A44" s="1" t="s">
        <v>33</v>
      </c>
      <c r="B44" s="1" t="s">
        <v>10</v>
      </c>
      <c r="C44" s="140">
        <v>17</v>
      </c>
      <c r="D44" s="140">
        <v>37</v>
      </c>
      <c r="E44" s="140">
        <v>95</v>
      </c>
      <c r="F44" s="140">
        <v>15</v>
      </c>
      <c r="G44" s="140">
        <v>61</v>
      </c>
      <c r="H44" s="140">
        <v>19</v>
      </c>
      <c r="I44" s="140">
        <v>18</v>
      </c>
      <c r="J44" s="140">
        <v>68</v>
      </c>
      <c r="K44" s="140">
        <v>10</v>
      </c>
      <c r="L44" s="208">
        <v>340</v>
      </c>
    </row>
    <row r="45" spans="1:12">
      <c r="A45" s="1"/>
      <c r="B45" s="1" t="s">
        <v>109</v>
      </c>
      <c r="C45" s="140">
        <v>6</v>
      </c>
      <c r="D45" s="140">
        <v>18</v>
      </c>
      <c r="E45" s="140">
        <v>51</v>
      </c>
      <c r="F45" s="140">
        <v>4</v>
      </c>
      <c r="G45" s="140">
        <v>32</v>
      </c>
      <c r="H45" s="140">
        <v>11</v>
      </c>
      <c r="I45" s="140">
        <v>12</v>
      </c>
      <c r="J45" s="140">
        <v>40</v>
      </c>
      <c r="K45" s="140">
        <v>4</v>
      </c>
      <c r="L45" s="16">
        <v>178</v>
      </c>
    </row>
    <row r="46" spans="1:12">
      <c r="A46" s="1"/>
      <c r="B46" s="1" t="s">
        <v>11</v>
      </c>
      <c r="C46" s="140">
        <v>11</v>
      </c>
      <c r="D46" s="140">
        <v>19</v>
      </c>
      <c r="E46" s="140">
        <v>44</v>
      </c>
      <c r="F46" s="140">
        <v>11</v>
      </c>
      <c r="G46" s="140">
        <v>29</v>
      </c>
      <c r="H46" s="140">
        <v>8</v>
      </c>
      <c r="I46" s="140">
        <v>6</v>
      </c>
      <c r="J46" s="140">
        <v>28</v>
      </c>
      <c r="K46" s="140">
        <v>6</v>
      </c>
      <c r="L46" s="16">
        <v>162</v>
      </c>
    </row>
    <row r="47" spans="1:12">
      <c r="A47" s="1" t="s">
        <v>34</v>
      </c>
      <c r="B47" s="1" t="s">
        <v>10</v>
      </c>
      <c r="C47" s="140">
        <v>10</v>
      </c>
      <c r="D47" s="140">
        <v>31</v>
      </c>
      <c r="E47" s="140">
        <v>61</v>
      </c>
      <c r="F47" s="140">
        <v>9</v>
      </c>
      <c r="G47" s="140">
        <v>41</v>
      </c>
      <c r="H47" s="140">
        <v>17</v>
      </c>
      <c r="I47" s="140">
        <v>2</v>
      </c>
      <c r="J47" s="140">
        <v>42</v>
      </c>
      <c r="K47" s="140">
        <v>12</v>
      </c>
      <c r="L47" s="16">
        <v>225</v>
      </c>
    </row>
    <row r="48" spans="1:12">
      <c r="A48" s="1"/>
      <c r="B48" s="1" t="s">
        <v>109</v>
      </c>
      <c r="C48" s="140">
        <v>4</v>
      </c>
      <c r="D48" s="140">
        <v>15</v>
      </c>
      <c r="E48" s="140">
        <v>33</v>
      </c>
      <c r="F48" s="140">
        <v>5</v>
      </c>
      <c r="G48" s="140">
        <v>23</v>
      </c>
      <c r="H48" s="140">
        <v>4</v>
      </c>
      <c r="I48" s="140">
        <v>1</v>
      </c>
      <c r="J48" s="140">
        <v>26</v>
      </c>
      <c r="K48" s="140">
        <v>8</v>
      </c>
      <c r="L48" s="16">
        <v>119</v>
      </c>
    </row>
    <row r="49" spans="1:12">
      <c r="A49" s="1"/>
      <c r="B49" s="1" t="s">
        <v>11</v>
      </c>
      <c r="C49" s="140">
        <v>6</v>
      </c>
      <c r="D49" s="140">
        <v>16</v>
      </c>
      <c r="E49" s="140">
        <v>28</v>
      </c>
      <c r="F49" s="140">
        <v>4</v>
      </c>
      <c r="G49" s="140">
        <v>18</v>
      </c>
      <c r="H49" s="140">
        <v>13</v>
      </c>
      <c r="I49" s="140">
        <v>1</v>
      </c>
      <c r="J49" s="140">
        <v>16</v>
      </c>
      <c r="K49" s="140">
        <v>4</v>
      </c>
      <c r="L49" s="16">
        <v>106</v>
      </c>
    </row>
    <row r="50" spans="1:12">
      <c r="A50" s="1" t="s">
        <v>35</v>
      </c>
      <c r="B50" s="1" t="s">
        <v>10</v>
      </c>
      <c r="C50" s="140">
        <v>12</v>
      </c>
      <c r="D50" s="140">
        <v>16</v>
      </c>
      <c r="E50" s="140">
        <v>54</v>
      </c>
      <c r="F50" s="140">
        <v>12</v>
      </c>
      <c r="G50" s="140">
        <v>24</v>
      </c>
      <c r="H50" s="140">
        <v>15</v>
      </c>
      <c r="I50" s="140">
        <v>5</v>
      </c>
      <c r="J50" s="140">
        <v>30</v>
      </c>
      <c r="K50" s="140">
        <v>14</v>
      </c>
      <c r="L50" s="16">
        <v>182</v>
      </c>
    </row>
    <row r="51" spans="1:12">
      <c r="A51" s="1"/>
      <c r="B51" s="1" t="s">
        <v>109</v>
      </c>
      <c r="C51" s="140">
        <v>6</v>
      </c>
      <c r="D51" s="140">
        <v>8</v>
      </c>
      <c r="E51" s="140">
        <v>20</v>
      </c>
      <c r="F51" s="140">
        <v>5</v>
      </c>
      <c r="G51" s="140">
        <v>18</v>
      </c>
      <c r="H51" s="140">
        <v>5</v>
      </c>
      <c r="I51" s="140">
        <v>3</v>
      </c>
      <c r="J51" s="140">
        <v>18</v>
      </c>
      <c r="K51" s="140">
        <v>6</v>
      </c>
      <c r="L51" s="16">
        <v>89</v>
      </c>
    </row>
    <row r="52" spans="1:12">
      <c r="A52" s="1"/>
      <c r="B52" s="1" t="s">
        <v>11</v>
      </c>
      <c r="C52" s="140">
        <v>6</v>
      </c>
      <c r="D52" s="140">
        <v>8</v>
      </c>
      <c r="E52" s="140">
        <v>34</v>
      </c>
      <c r="F52" s="140">
        <v>7</v>
      </c>
      <c r="G52" s="140">
        <v>6</v>
      </c>
      <c r="H52" s="140">
        <v>10</v>
      </c>
      <c r="I52" s="140">
        <v>2</v>
      </c>
      <c r="J52" s="140">
        <v>12</v>
      </c>
      <c r="K52" s="140">
        <v>8</v>
      </c>
      <c r="L52" s="16">
        <v>93</v>
      </c>
    </row>
    <row r="53" spans="1:12">
      <c r="A53" s="1" t="s">
        <v>119</v>
      </c>
      <c r="B53" s="1" t="s">
        <v>10</v>
      </c>
      <c r="C53" s="140">
        <v>1</v>
      </c>
      <c r="D53" s="140">
        <v>15</v>
      </c>
      <c r="E53" s="140">
        <v>34</v>
      </c>
      <c r="F53" s="140">
        <v>2</v>
      </c>
      <c r="G53" s="140">
        <v>27</v>
      </c>
      <c r="H53" s="140">
        <v>12</v>
      </c>
      <c r="I53" s="140">
        <v>4</v>
      </c>
      <c r="J53" s="140">
        <v>27</v>
      </c>
      <c r="K53" s="140">
        <v>6</v>
      </c>
      <c r="L53" s="16">
        <v>128</v>
      </c>
    </row>
    <row r="54" spans="1:12">
      <c r="A54" s="1"/>
      <c r="B54" s="1" t="s">
        <v>109</v>
      </c>
      <c r="C54" s="140">
        <v>1</v>
      </c>
      <c r="D54" s="140">
        <v>3</v>
      </c>
      <c r="E54" s="140">
        <v>17</v>
      </c>
      <c r="F54" s="140">
        <v>1</v>
      </c>
      <c r="G54" s="140">
        <v>16</v>
      </c>
      <c r="H54" s="140">
        <v>6</v>
      </c>
      <c r="I54" s="140">
        <v>2</v>
      </c>
      <c r="J54" s="140">
        <v>14</v>
      </c>
      <c r="K54" s="140"/>
      <c r="L54" s="16">
        <v>60</v>
      </c>
    </row>
    <row r="55" spans="1:12">
      <c r="B55" s="1" t="s">
        <v>11</v>
      </c>
      <c r="C55" s="140"/>
      <c r="D55" s="140">
        <v>12</v>
      </c>
      <c r="E55" s="140">
        <v>17</v>
      </c>
      <c r="F55" s="140">
        <v>1</v>
      </c>
      <c r="G55" s="140">
        <v>11</v>
      </c>
      <c r="H55" s="140">
        <v>6</v>
      </c>
      <c r="I55" s="140">
        <v>2</v>
      </c>
      <c r="J55" s="140">
        <v>13</v>
      </c>
      <c r="K55" s="140">
        <v>6</v>
      </c>
      <c r="L55" s="16">
        <v>68</v>
      </c>
    </row>
    <row r="56" spans="1:12">
      <c r="A56" s="1" t="s">
        <v>37</v>
      </c>
      <c r="B56" s="1" t="s">
        <v>10</v>
      </c>
      <c r="C56" s="140">
        <v>11</v>
      </c>
      <c r="D56" s="140">
        <v>11</v>
      </c>
      <c r="E56" s="140">
        <v>41</v>
      </c>
      <c r="F56" s="140">
        <v>4</v>
      </c>
      <c r="G56" s="140">
        <v>11</v>
      </c>
      <c r="H56" s="140">
        <v>8</v>
      </c>
      <c r="I56" s="140">
        <v>8</v>
      </c>
      <c r="J56" s="140">
        <v>7</v>
      </c>
      <c r="K56" s="140">
        <v>3</v>
      </c>
      <c r="L56" s="16">
        <v>104</v>
      </c>
    </row>
    <row r="57" spans="1:12">
      <c r="A57" s="1"/>
      <c r="B57" s="1" t="s">
        <v>109</v>
      </c>
      <c r="C57" s="140">
        <v>4</v>
      </c>
      <c r="D57" s="140">
        <v>8</v>
      </c>
      <c r="E57" s="140">
        <v>29</v>
      </c>
      <c r="F57" s="140">
        <v>3</v>
      </c>
      <c r="G57" s="140">
        <v>7</v>
      </c>
      <c r="H57" s="140">
        <v>6</v>
      </c>
      <c r="I57" s="140">
        <v>6</v>
      </c>
      <c r="J57" s="140">
        <v>2</v>
      </c>
      <c r="K57" s="140">
        <v>2</v>
      </c>
      <c r="L57" s="16">
        <v>67</v>
      </c>
    </row>
    <row r="58" spans="1:12">
      <c r="A58" s="1"/>
      <c r="B58" s="1" t="s">
        <v>11</v>
      </c>
      <c r="C58" s="140">
        <v>7</v>
      </c>
      <c r="D58" s="140">
        <v>3</v>
      </c>
      <c r="E58" s="140">
        <v>12</v>
      </c>
      <c r="F58" s="140">
        <v>1</v>
      </c>
      <c r="G58" s="140">
        <v>4</v>
      </c>
      <c r="H58" s="140">
        <v>2</v>
      </c>
      <c r="I58" s="140">
        <v>2</v>
      </c>
      <c r="J58" s="140">
        <v>5</v>
      </c>
      <c r="K58" s="140">
        <v>1</v>
      </c>
      <c r="L58" s="16">
        <v>37</v>
      </c>
    </row>
    <row r="59" spans="1:12">
      <c r="A59" s="1" t="s">
        <v>38</v>
      </c>
      <c r="B59" s="1" t="s">
        <v>10</v>
      </c>
      <c r="C59" s="140">
        <v>12</v>
      </c>
      <c r="D59" s="140">
        <v>23</v>
      </c>
      <c r="E59" s="140">
        <v>64</v>
      </c>
      <c r="F59" s="140">
        <v>11</v>
      </c>
      <c r="G59" s="140">
        <v>22</v>
      </c>
      <c r="H59" s="140">
        <v>16</v>
      </c>
      <c r="I59" s="140">
        <v>4</v>
      </c>
      <c r="J59" s="140">
        <v>24</v>
      </c>
      <c r="K59" s="140">
        <v>10</v>
      </c>
      <c r="L59" s="16">
        <v>186</v>
      </c>
    </row>
    <row r="60" spans="1:12">
      <c r="A60" s="1"/>
      <c r="B60" s="1" t="s">
        <v>109</v>
      </c>
      <c r="C60" s="140">
        <v>6</v>
      </c>
      <c r="D60" s="140">
        <v>13</v>
      </c>
      <c r="E60" s="140">
        <v>40</v>
      </c>
      <c r="F60" s="140">
        <v>8</v>
      </c>
      <c r="G60" s="140">
        <v>14</v>
      </c>
      <c r="H60" s="140">
        <v>8</v>
      </c>
      <c r="I60" s="140">
        <v>1</v>
      </c>
      <c r="J60" s="140">
        <v>19</v>
      </c>
      <c r="K60" s="140">
        <v>6</v>
      </c>
      <c r="L60" s="16">
        <v>115</v>
      </c>
    </row>
    <row r="61" spans="1:12">
      <c r="A61" s="1"/>
      <c r="B61" s="1" t="s">
        <v>11</v>
      </c>
      <c r="C61" s="140">
        <v>6</v>
      </c>
      <c r="D61" s="140">
        <v>10</v>
      </c>
      <c r="E61" s="140">
        <v>24</v>
      </c>
      <c r="F61" s="140">
        <v>3</v>
      </c>
      <c r="G61" s="140">
        <v>8</v>
      </c>
      <c r="H61" s="140">
        <v>8</v>
      </c>
      <c r="I61" s="140">
        <v>3</v>
      </c>
      <c r="J61" s="140">
        <v>5</v>
      </c>
      <c r="K61" s="140">
        <v>4</v>
      </c>
      <c r="L61" s="16">
        <v>71</v>
      </c>
    </row>
    <row r="62" spans="1:12">
      <c r="A62" s="1" t="s">
        <v>120</v>
      </c>
      <c r="B62" s="1" t="s">
        <v>10</v>
      </c>
      <c r="C62" s="140">
        <v>5</v>
      </c>
      <c r="D62" s="140">
        <v>10</v>
      </c>
      <c r="E62" s="140">
        <v>33</v>
      </c>
      <c r="F62" s="140">
        <v>4</v>
      </c>
      <c r="G62" s="140">
        <v>14</v>
      </c>
      <c r="H62" s="140">
        <v>3</v>
      </c>
      <c r="I62" s="140">
        <v>2</v>
      </c>
      <c r="J62" s="140">
        <v>16</v>
      </c>
      <c r="K62" s="140">
        <v>5</v>
      </c>
      <c r="L62" s="16">
        <v>92</v>
      </c>
    </row>
    <row r="63" spans="1:12">
      <c r="A63" s="1"/>
      <c r="B63" s="1" t="s">
        <v>109</v>
      </c>
      <c r="C63" s="140">
        <v>3</v>
      </c>
      <c r="D63" s="140">
        <v>5</v>
      </c>
      <c r="E63" s="140">
        <v>16</v>
      </c>
      <c r="F63" s="140">
        <v>2</v>
      </c>
      <c r="G63" s="140">
        <v>5</v>
      </c>
      <c r="H63" s="140">
        <v>3</v>
      </c>
      <c r="I63" s="140">
        <v>1</v>
      </c>
      <c r="J63" s="140">
        <v>12</v>
      </c>
      <c r="K63" s="140">
        <v>3</v>
      </c>
      <c r="L63" s="16">
        <v>50</v>
      </c>
    </row>
    <row r="64" spans="1:12">
      <c r="A64" s="1"/>
      <c r="B64" s="1" t="s">
        <v>11</v>
      </c>
      <c r="C64" s="140">
        <v>2</v>
      </c>
      <c r="D64" s="140">
        <v>5</v>
      </c>
      <c r="E64" s="140">
        <v>17</v>
      </c>
      <c r="F64" s="140">
        <v>2</v>
      </c>
      <c r="G64" s="140">
        <v>9</v>
      </c>
      <c r="H64" s="140"/>
      <c r="I64" s="140">
        <v>1</v>
      </c>
      <c r="J64" s="140">
        <v>4</v>
      </c>
      <c r="K64" s="140">
        <v>2</v>
      </c>
      <c r="L64" s="16">
        <v>42</v>
      </c>
    </row>
    <row r="65" spans="1:12">
      <c r="A65" s="1" t="s">
        <v>91</v>
      </c>
      <c r="B65" s="1" t="s">
        <v>10</v>
      </c>
      <c r="C65" s="140">
        <v>1</v>
      </c>
      <c r="D65" s="140">
        <v>2</v>
      </c>
      <c r="E65" s="140">
        <v>5</v>
      </c>
      <c r="F65" s="140">
        <v>3</v>
      </c>
      <c r="G65" s="140"/>
      <c r="H65" s="140">
        <v>1</v>
      </c>
      <c r="I65" s="140"/>
      <c r="J65" s="140">
        <v>7</v>
      </c>
      <c r="K65" s="140"/>
      <c r="L65" s="16">
        <v>19</v>
      </c>
    </row>
    <row r="66" spans="1:12">
      <c r="A66" s="1"/>
      <c r="B66" s="1" t="s">
        <v>109</v>
      </c>
      <c r="C66" s="140">
        <v>1</v>
      </c>
      <c r="D66" s="140">
        <v>1</v>
      </c>
      <c r="E66" s="140">
        <v>2</v>
      </c>
      <c r="F66" s="140">
        <v>1</v>
      </c>
      <c r="G66" s="140"/>
      <c r="H66" s="140"/>
      <c r="I66" s="140"/>
      <c r="J66" s="140">
        <v>3</v>
      </c>
      <c r="K66" s="140"/>
      <c r="L66" s="16">
        <v>8</v>
      </c>
    </row>
    <row r="67" spans="1:12">
      <c r="A67" s="1"/>
      <c r="B67" s="1" t="s">
        <v>11</v>
      </c>
      <c r="C67" s="140"/>
      <c r="D67" s="140">
        <v>1</v>
      </c>
      <c r="E67" s="140">
        <v>3</v>
      </c>
      <c r="F67" s="140">
        <v>2</v>
      </c>
      <c r="G67" s="140"/>
      <c r="H67" s="140">
        <v>1</v>
      </c>
      <c r="I67" s="140"/>
      <c r="J67" s="140">
        <v>4</v>
      </c>
      <c r="K67" s="140"/>
      <c r="L67" s="16">
        <v>11</v>
      </c>
    </row>
    <row r="68" spans="1:12">
      <c r="A68" s="1" t="s">
        <v>121</v>
      </c>
      <c r="B68" s="1" t="s">
        <v>10</v>
      </c>
      <c r="C68" s="140"/>
      <c r="D68" s="140">
        <v>1</v>
      </c>
      <c r="E68" s="140">
        <v>9</v>
      </c>
      <c r="F68" s="140">
        <v>1</v>
      </c>
      <c r="G68" s="140">
        <v>3</v>
      </c>
      <c r="H68" s="140"/>
      <c r="I68" s="140">
        <v>1</v>
      </c>
      <c r="J68" s="140">
        <v>3</v>
      </c>
      <c r="K68" s="140">
        <v>1</v>
      </c>
      <c r="L68" s="16">
        <v>19</v>
      </c>
    </row>
    <row r="69" spans="1:12">
      <c r="A69" s="1"/>
      <c r="B69" s="1" t="s">
        <v>109</v>
      </c>
      <c r="C69" s="140"/>
      <c r="D69" s="140"/>
      <c r="E69" s="140">
        <v>3</v>
      </c>
      <c r="F69" s="140">
        <v>1</v>
      </c>
      <c r="G69" s="140">
        <v>2</v>
      </c>
      <c r="H69" s="140"/>
      <c r="I69" s="140"/>
      <c r="J69" s="140">
        <v>1</v>
      </c>
      <c r="K69" s="140">
        <v>1</v>
      </c>
      <c r="L69" s="16">
        <v>8</v>
      </c>
    </row>
    <row r="70" spans="1:12">
      <c r="A70" s="1"/>
      <c r="B70" s="1" t="s">
        <v>11</v>
      </c>
      <c r="C70" s="140"/>
      <c r="D70" s="140">
        <v>1</v>
      </c>
      <c r="E70" s="140">
        <v>6</v>
      </c>
      <c r="F70" s="140"/>
      <c r="G70" s="140">
        <v>1</v>
      </c>
      <c r="H70" s="140"/>
      <c r="I70" s="140">
        <v>1</v>
      </c>
      <c r="J70" s="140">
        <v>2</v>
      </c>
      <c r="K70" s="140"/>
      <c r="L70" s="16">
        <v>11</v>
      </c>
    </row>
    <row r="71" spans="1:12" s="11" customFormat="1">
      <c r="A71" s="7" t="s">
        <v>10</v>
      </c>
      <c r="B71" s="7" t="s">
        <v>10</v>
      </c>
      <c r="C71" s="90">
        <f>SUM(C32+C35+C38+C41+C44+C47+C50+C53+C56+C59+C62+C65+C68)</f>
        <v>87</v>
      </c>
      <c r="D71" s="90">
        <f t="shared" ref="D71:L71" si="3">SUM(D32+D35+D38+D41+D44+D47+D50+D53+D56+D59+D62+D65+D68)</f>
        <v>200</v>
      </c>
      <c r="E71" s="90">
        <f t="shared" si="3"/>
        <v>536</v>
      </c>
      <c r="F71" s="90">
        <f t="shared" si="3"/>
        <v>104</v>
      </c>
      <c r="G71" s="90">
        <f t="shared" si="3"/>
        <v>272</v>
      </c>
      <c r="H71" s="90">
        <f t="shared" si="3"/>
        <v>140</v>
      </c>
      <c r="I71" s="90">
        <f t="shared" si="3"/>
        <v>83</v>
      </c>
      <c r="J71" s="90">
        <f t="shared" si="3"/>
        <v>336</v>
      </c>
      <c r="K71" s="90">
        <f t="shared" si="3"/>
        <v>79</v>
      </c>
      <c r="L71" s="90">
        <f t="shared" si="3"/>
        <v>1837</v>
      </c>
    </row>
    <row r="72" spans="1:12" s="11" customFormat="1">
      <c r="A72" s="7"/>
      <c r="B72" s="12" t="s">
        <v>109</v>
      </c>
      <c r="C72" s="90">
        <f t="shared" ref="C72:L73" si="4">SUM(C33+C36+C39+C42+C45+C48+C51+C54+C57+C60+C63+C66+C69)</f>
        <v>39</v>
      </c>
      <c r="D72" s="90">
        <f t="shared" si="4"/>
        <v>93</v>
      </c>
      <c r="E72" s="90">
        <f t="shared" si="4"/>
        <v>283</v>
      </c>
      <c r="F72" s="90">
        <f t="shared" si="4"/>
        <v>60</v>
      </c>
      <c r="G72" s="90">
        <f t="shared" si="4"/>
        <v>145</v>
      </c>
      <c r="H72" s="90">
        <f t="shared" si="4"/>
        <v>72</v>
      </c>
      <c r="I72" s="90">
        <f t="shared" si="4"/>
        <v>38</v>
      </c>
      <c r="J72" s="90">
        <f t="shared" si="4"/>
        <v>184</v>
      </c>
      <c r="K72" s="90">
        <f t="shared" si="4"/>
        <v>41</v>
      </c>
      <c r="L72" s="90">
        <f t="shared" si="4"/>
        <v>955</v>
      </c>
    </row>
    <row r="73" spans="1:12" s="11" customFormat="1">
      <c r="A73" s="14"/>
      <c r="B73" s="15" t="s">
        <v>11</v>
      </c>
      <c r="C73" s="90">
        <f t="shared" si="4"/>
        <v>48</v>
      </c>
      <c r="D73" s="90">
        <f t="shared" si="4"/>
        <v>107</v>
      </c>
      <c r="E73" s="90">
        <f t="shared" si="4"/>
        <v>253</v>
      </c>
      <c r="F73" s="90">
        <f t="shared" si="4"/>
        <v>44</v>
      </c>
      <c r="G73" s="90">
        <f t="shared" si="4"/>
        <v>127</v>
      </c>
      <c r="H73" s="90">
        <f t="shared" si="4"/>
        <v>68</v>
      </c>
      <c r="I73" s="90">
        <f t="shared" si="4"/>
        <v>45</v>
      </c>
      <c r="J73" s="90">
        <f t="shared" si="4"/>
        <v>152</v>
      </c>
      <c r="K73" s="90">
        <f t="shared" si="4"/>
        <v>38</v>
      </c>
      <c r="L73" s="90">
        <f t="shared" si="4"/>
        <v>882</v>
      </c>
    </row>
    <row r="74" spans="1:12" s="11" customFormat="1">
      <c r="A74" s="88"/>
      <c r="B74" s="7"/>
      <c r="C74" s="90"/>
      <c r="D74" s="90"/>
      <c r="E74" s="90"/>
      <c r="F74" s="90"/>
      <c r="G74" s="90"/>
      <c r="H74" s="90"/>
      <c r="I74" s="90"/>
      <c r="J74" s="90"/>
      <c r="K74" s="90"/>
      <c r="L74" s="90"/>
    </row>
    <row r="75" spans="1:12" s="11" customFormat="1">
      <c r="A75" s="88"/>
      <c r="B75" s="7"/>
      <c r="C75" s="90"/>
      <c r="D75" s="90"/>
      <c r="E75" s="90"/>
      <c r="F75" s="90"/>
      <c r="G75" s="90"/>
      <c r="H75" s="90"/>
      <c r="I75" s="90"/>
      <c r="J75" s="90"/>
      <c r="K75" s="90"/>
      <c r="L75" s="90"/>
    </row>
    <row r="76" spans="1:12">
      <c r="A76" s="10"/>
      <c r="B76" s="9"/>
      <c r="C76" s="6" t="s">
        <v>0</v>
      </c>
      <c r="D76" s="6" t="s">
        <v>1</v>
      </c>
      <c r="E76" s="6" t="s">
        <v>2</v>
      </c>
      <c r="F76" s="6" t="s">
        <v>3</v>
      </c>
      <c r="G76" s="6" t="s">
        <v>4</v>
      </c>
      <c r="H76" s="6" t="s">
        <v>5</v>
      </c>
      <c r="I76" s="6" t="s">
        <v>6</v>
      </c>
      <c r="J76" s="6" t="s">
        <v>7</v>
      </c>
      <c r="K76" s="6" t="s">
        <v>8</v>
      </c>
      <c r="L76" s="6" t="s">
        <v>9</v>
      </c>
    </row>
    <row r="77" spans="1:12">
      <c r="A77" s="401" t="s">
        <v>42</v>
      </c>
      <c r="B77" s="401"/>
      <c r="C77" s="131"/>
      <c r="D77" s="131"/>
      <c r="E77" s="131"/>
      <c r="F77" s="131"/>
      <c r="G77" s="131"/>
      <c r="H77" s="131"/>
      <c r="I77" s="131"/>
      <c r="J77" s="131"/>
      <c r="K77" s="131"/>
      <c r="L77" s="132"/>
    </row>
    <row r="78" spans="1:12">
      <c r="A78" s="1" t="s">
        <v>30</v>
      </c>
      <c r="B78" s="1" t="s">
        <v>10</v>
      </c>
      <c r="C78" s="140">
        <v>6</v>
      </c>
      <c r="D78" s="140">
        <v>17</v>
      </c>
      <c r="E78" s="140">
        <v>18</v>
      </c>
      <c r="F78" s="140">
        <v>2</v>
      </c>
      <c r="G78" s="140">
        <v>28</v>
      </c>
      <c r="H78" s="140">
        <v>23</v>
      </c>
      <c r="I78" s="140">
        <v>5</v>
      </c>
      <c r="J78" s="140">
        <v>39</v>
      </c>
      <c r="K78" s="140">
        <v>3</v>
      </c>
      <c r="L78" s="16">
        <v>141</v>
      </c>
    </row>
    <row r="79" spans="1:12">
      <c r="A79" s="1"/>
      <c r="B79" s="1" t="s">
        <v>109</v>
      </c>
      <c r="C79" s="140">
        <v>1</v>
      </c>
      <c r="D79" s="140">
        <v>5</v>
      </c>
      <c r="E79" s="140">
        <v>8</v>
      </c>
      <c r="F79" s="140">
        <v>1</v>
      </c>
      <c r="G79" s="140">
        <v>18</v>
      </c>
      <c r="H79" s="140">
        <v>17</v>
      </c>
      <c r="I79" s="140">
        <v>3</v>
      </c>
      <c r="J79" s="140">
        <v>19</v>
      </c>
      <c r="K79" s="140"/>
      <c r="L79" s="16">
        <v>72</v>
      </c>
    </row>
    <row r="80" spans="1:12">
      <c r="A80" s="1"/>
      <c r="B80" s="1" t="s">
        <v>11</v>
      </c>
      <c r="C80" s="140">
        <v>5</v>
      </c>
      <c r="D80" s="140">
        <v>12</v>
      </c>
      <c r="E80" s="140">
        <v>10</v>
      </c>
      <c r="F80" s="140">
        <v>1</v>
      </c>
      <c r="G80" s="140">
        <v>10</v>
      </c>
      <c r="H80" s="140">
        <v>6</v>
      </c>
      <c r="I80" s="140">
        <v>2</v>
      </c>
      <c r="J80" s="140">
        <v>20</v>
      </c>
      <c r="K80" s="140">
        <v>3</v>
      </c>
      <c r="L80" s="16">
        <v>69</v>
      </c>
    </row>
    <row r="81" spans="1:12">
      <c r="A81" s="1" t="s">
        <v>31</v>
      </c>
      <c r="B81" s="1" t="s">
        <v>10</v>
      </c>
      <c r="C81" s="140">
        <v>23</v>
      </c>
      <c r="D81" s="201">
        <v>25</v>
      </c>
      <c r="E81" s="201">
        <v>33</v>
      </c>
      <c r="F81" s="140">
        <v>10</v>
      </c>
      <c r="G81" s="201">
        <v>47</v>
      </c>
      <c r="H81" s="140">
        <v>44</v>
      </c>
      <c r="I81" s="140">
        <v>14</v>
      </c>
      <c r="J81" s="201">
        <v>65</v>
      </c>
      <c r="K81" s="140">
        <v>11</v>
      </c>
      <c r="L81" s="208">
        <v>272</v>
      </c>
    </row>
    <row r="82" spans="1:12">
      <c r="A82" s="1"/>
      <c r="B82" s="1" t="s">
        <v>109</v>
      </c>
      <c r="C82" s="140">
        <v>8</v>
      </c>
      <c r="D82" s="140">
        <v>7</v>
      </c>
      <c r="E82" s="140">
        <v>17</v>
      </c>
      <c r="F82" s="140">
        <v>5</v>
      </c>
      <c r="G82" s="140">
        <v>18</v>
      </c>
      <c r="H82" s="140">
        <v>28</v>
      </c>
      <c r="I82" s="140">
        <v>9</v>
      </c>
      <c r="J82" s="201">
        <v>20</v>
      </c>
      <c r="K82" s="140">
        <v>9</v>
      </c>
      <c r="L82" s="208">
        <v>121</v>
      </c>
    </row>
    <row r="83" spans="1:12">
      <c r="A83" s="1"/>
      <c r="B83" s="1" t="s">
        <v>11</v>
      </c>
      <c r="C83" s="140">
        <v>15</v>
      </c>
      <c r="D83" s="140">
        <v>18</v>
      </c>
      <c r="E83" s="201">
        <v>16</v>
      </c>
      <c r="F83" s="140">
        <v>5</v>
      </c>
      <c r="G83" s="140">
        <v>29</v>
      </c>
      <c r="H83" s="140">
        <v>16</v>
      </c>
      <c r="I83" s="140">
        <v>5</v>
      </c>
      <c r="J83" s="201">
        <v>45</v>
      </c>
      <c r="K83" s="140">
        <v>2</v>
      </c>
      <c r="L83" s="208">
        <v>151</v>
      </c>
    </row>
    <row r="84" spans="1:12">
      <c r="A84" s="1" t="s">
        <v>33</v>
      </c>
      <c r="B84" s="1" t="s">
        <v>10</v>
      </c>
      <c r="C84" s="140">
        <v>40</v>
      </c>
      <c r="D84" s="201">
        <v>35</v>
      </c>
      <c r="E84" s="201">
        <v>50</v>
      </c>
      <c r="F84" s="140">
        <v>20</v>
      </c>
      <c r="G84" s="201">
        <v>74</v>
      </c>
      <c r="H84" s="140">
        <v>49</v>
      </c>
      <c r="I84" s="140">
        <v>9</v>
      </c>
      <c r="J84" s="201">
        <v>100</v>
      </c>
      <c r="K84" s="140">
        <v>30</v>
      </c>
      <c r="L84" s="208">
        <v>407</v>
      </c>
    </row>
    <row r="85" spans="1:12">
      <c r="A85" s="1"/>
      <c r="B85" s="1" t="s">
        <v>109</v>
      </c>
      <c r="C85" s="140">
        <v>15</v>
      </c>
      <c r="D85" s="140">
        <v>18</v>
      </c>
      <c r="E85" s="201">
        <v>19</v>
      </c>
      <c r="F85" s="140">
        <v>12</v>
      </c>
      <c r="G85" s="140">
        <v>32</v>
      </c>
      <c r="H85" s="140">
        <v>25</v>
      </c>
      <c r="I85" s="140">
        <v>5</v>
      </c>
      <c r="J85" s="201">
        <v>45</v>
      </c>
      <c r="K85" s="140">
        <v>20</v>
      </c>
      <c r="L85" s="208">
        <v>191</v>
      </c>
    </row>
    <row r="86" spans="1:12">
      <c r="A86" s="1"/>
      <c r="B86" s="1" t="s">
        <v>11</v>
      </c>
      <c r="C86" s="140">
        <v>25</v>
      </c>
      <c r="D86" s="201">
        <v>17</v>
      </c>
      <c r="E86" s="201">
        <v>31</v>
      </c>
      <c r="F86" s="140">
        <v>8</v>
      </c>
      <c r="G86" s="201">
        <v>42</v>
      </c>
      <c r="H86" s="140">
        <v>24</v>
      </c>
      <c r="I86" s="140">
        <v>4</v>
      </c>
      <c r="J86" s="201">
        <v>55</v>
      </c>
      <c r="K86" s="140">
        <v>10</v>
      </c>
      <c r="L86" s="208">
        <v>216</v>
      </c>
    </row>
    <row r="87" spans="1:12">
      <c r="A87" s="1" t="s">
        <v>34</v>
      </c>
      <c r="B87" s="1" t="s">
        <v>10</v>
      </c>
      <c r="C87" s="140">
        <v>29</v>
      </c>
      <c r="D87" s="140">
        <v>25</v>
      </c>
      <c r="E87" s="140">
        <v>52</v>
      </c>
      <c r="F87" s="140">
        <v>17</v>
      </c>
      <c r="G87" s="140">
        <v>77</v>
      </c>
      <c r="H87" s="140">
        <v>44</v>
      </c>
      <c r="I87" s="140">
        <v>7</v>
      </c>
      <c r="J87" s="140">
        <v>87</v>
      </c>
      <c r="K87" s="140">
        <v>20</v>
      </c>
      <c r="L87" s="208">
        <v>358</v>
      </c>
    </row>
    <row r="88" spans="1:12">
      <c r="A88" s="1"/>
      <c r="B88" s="1" t="s">
        <v>109</v>
      </c>
      <c r="C88" s="140">
        <v>18</v>
      </c>
      <c r="D88" s="140">
        <v>13</v>
      </c>
      <c r="E88" s="140">
        <v>24</v>
      </c>
      <c r="F88" s="140">
        <v>6</v>
      </c>
      <c r="G88" s="140">
        <v>35</v>
      </c>
      <c r="H88" s="140">
        <v>26</v>
      </c>
      <c r="I88" s="140">
        <v>1</v>
      </c>
      <c r="J88" s="140">
        <v>38</v>
      </c>
      <c r="K88" s="140">
        <v>10</v>
      </c>
      <c r="L88" s="208">
        <v>171</v>
      </c>
    </row>
    <row r="89" spans="1:12">
      <c r="A89" s="1"/>
      <c r="B89" s="1" t="s">
        <v>11</v>
      </c>
      <c r="C89" s="140">
        <v>11</v>
      </c>
      <c r="D89" s="140">
        <v>12</v>
      </c>
      <c r="E89" s="140">
        <v>28</v>
      </c>
      <c r="F89" s="140">
        <v>11</v>
      </c>
      <c r="G89" s="140">
        <v>42</v>
      </c>
      <c r="H89" s="140">
        <v>18</v>
      </c>
      <c r="I89" s="140">
        <v>6</v>
      </c>
      <c r="J89" s="140">
        <v>49</v>
      </c>
      <c r="K89" s="140">
        <v>10</v>
      </c>
      <c r="L89" s="208">
        <v>187</v>
      </c>
    </row>
    <row r="90" spans="1:12">
      <c r="A90" s="1" t="s">
        <v>35</v>
      </c>
      <c r="B90" s="1" t="s">
        <v>10</v>
      </c>
      <c r="C90" s="140">
        <v>19</v>
      </c>
      <c r="D90" s="140">
        <v>11</v>
      </c>
      <c r="E90" s="140">
        <v>49</v>
      </c>
      <c r="F90" s="140">
        <v>12</v>
      </c>
      <c r="G90" s="140">
        <v>68</v>
      </c>
      <c r="H90" s="140">
        <v>45</v>
      </c>
      <c r="I90" s="140">
        <v>12</v>
      </c>
      <c r="J90" s="140">
        <v>83</v>
      </c>
      <c r="K90" s="140">
        <v>17</v>
      </c>
      <c r="L90" s="208">
        <v>316</v>
      </c>
    </row>
    <row r="91" spans="1:12">
      <c r="A91" s="1"/>
      <c r="B91" s="1" t="s">
        <v>109</v>
      </c>
      <c r="C91" s="140">
        <v>9</v>
      </c>
      <c r="D91" s="140">
        <v>5</v>
      </c>
      <c r="E91" s="140">
        <v>27</v>
      </c>
      <c r="F91" s="140">
        <v>8</v>
      </c>
      <c r="G91" s="140">
        <v>32</v>
      </c>
      <c r="H91" s="140">
        <v>14</v>
      </c>
      <c r="I91" s="140">
        <v>6</v>
      </c>
      <c r="J91" s="140">
        <v>42</v>
      </c>
      <c r="K91" s="140">
        <v>5</v>
      </c>
      <c r="L91" s="16">
        <v>148</v>
      </c>
    </row>
    <row r="92" spans="1:12">
      <c r="A92" s="1"/>
      <c r="B92" s="1" t="s">
        <v>11</v>
      </c>
      <c r="C92" s="140">
        <v>10</v>
      </c>
      <c r="D92" s="140">
        <v>6</v>
      </c>
      <c r="E92" s="140">
        <v>22</v>
      </c>
      <c r="F92" s="140">
        <v>4</v>
      </c>
      <c r="G92" s="140">
        <v>36</v>
      </c>
      <c r="H92" s="140">
        <v>31</v>
      </c>
      <c r="I92" s="140">
        <v>6</v>
      </c>
      <c r="J92" s="140">
        <v>41</v>
      </c>
      <c r="K92" s="140">
        <v>12</v>
      </c>
      <c r="L92" s="16">
        <v>168</v>
      </c>
    </row>
    <row r="93" spans="1:12">
      <c r="A93" s="1" t="s">
        <v>119</v>
      </c>
      <c r="B93" s="1" t="s">
        <v>10</v>
      </c>
      <c r="C93" s="140">
        <v>16</v>
      </c>
      <c r="D93" s="140">
        <v>20</v>
      </c>
      <c r="E93" s="140">
        <v>37</v>
      </c>
      <c r="F93" s="140">
        <v>7</v>
      </c>
      <c r="G93" s="140">
        <v>44</v>
      </c>
      <c r="H93" s="140">
        <v>33</v>
      </c>
      <c r="I93" s="140">
        <v>8</v>
      </c>
      <c r="J93" s="140">
        <v>63</v>
      </c>
      <c r="K93" s="140">
        <v>11</v>
      </c>
      <c r="L93" s="16">
        <v>239</v>
      </c>
    </row>
    <row r="94" spans="1:12">
      <c r="A94" s="1"/>
      <c r="B94" s="1" t="s">
        <v>109</v>
      </c>
      <c r="C94" s="140">
        <v>7</v>
      </c>
      <c r="D94" s="140">
        <v>10</v>
      </c>
      <c r="E94" s="140">
        <v>23</v>
      </c>
      <c r="F94" s="140">
        <v>3</v>
      </c>
      <c r="G94" s="140">
        <v>20</v>
      </c>
      <c r="H94" s="140">
        <v>25</v>
      </c>
      <c r="I94" s="140">
        <v>5</v>
      </c>
      <c r="J94" s="140">
        <v>39</v>
      </c>
      <c r="K94" s="140">
        <v>3</v>
      </c>
      <c r="L94" s="16">
        <v>135</v>
      </c>
    </row>
    <row r="95" spans="1:12">
      <c r="B95" s="1" t="s">
        <v>11</v>
      </c>
      <c r="C95" s="140">
        <v>9</v>
      </c>
      <c r="D95" s="140">
        <v>10</v>
      </c>
      <c r="E95" s="140">
        <v>14</v>
      </c>
      <c r="F95" s="140">
        <v>4</v>
      </c>
      <c r="G95" s="140">
        <v>24</v>
      </c>
      <c r="H95" s="140">
        <v>8</v>
      </c>
      <c r="I95" s="140">
        <v>3</v>
      </c>
      <c r="J95" s="140">
        <v>24</v>
      </c>
      <c r="K95" s="140">
        <v>8</v>
      </c>
      <c r="L95" s="16">
        <v>104</v>
      </c>
    </row>
    <row r="96" spans="1:12">
      <c r="A96" s="1" t="s">
        <v>37</v>
      </c>
      <c r="B96" s="1" t="s">
        <v>10</v>
      </c>
      <c r="C96" s="140">
        <v>13</v>
      </c>
      <c r="D96" s="140">
        <v>18</v>
      </c>
      <c r="E96" s="140">
        <v>33</v>
      </c>
      <c r="F96" s="140">
        <v>8</v>
      </c>
      <c r="G96" s="140">
        <v>39</v>
      </c>
      <c r="H96" s="140">
        <v>21</v>
      </c>
      <c r="I96" s="140">
        <v>6</v>
      </c>
      <c r="J96" s="140">
        <v>40</v>
      </c>
      <c r="K96" s="140">
        <v>5</v>
      </c>
      <c r="L96" s="16">
        <v>183</v>
      </c>
    </row>
    <row r="97" spans="1:12">
      <c r="A97" s="1"/>
      <c r="B97" s="1" t="s">
        <v>109</v>
      </c>
      <c r="C97" s="140"/>
      <c r="D97" s="140">
        <v>10</v>
      </c>
      <c r="E97" s="140">
        <v>9</v>
      </c>
      <c r="F97" s="140">
        <v>2</v>
      </c>
      <c r="G97" s="140">
        <v>16</v>
      </c>
      <c r="H97" s="140">
        <v>8</v>
      </c>
      <c r="I97" s="140">
        <v>3</v>
      </c>
      <c r="J97" s="140">
        <v>22</v>
      </c>
      <c r="K97" s="140">
        <v>3</v>
      </c>
      <c r="L97" s="16">
        <v>73</v>
      </c>
    </row>
    <row r="98" spans="1:12">
      <c r="A98" s="1"/>
      <c r="B98" s="1" t="s">
        <v>11</v>
      </c>
      <c r="C98" s="140">
        <v>13</v>
      </c>
      <c r="D98" s="140">
        <v>8</v>
      </c>
      <c r="E98" s="140">
        <v>24</v>
      </c>
      <c r="F98" s="140">
        <v>6</v>
      </c>
      <c r="G98" s="140">
        <v>23</v>
      </c>
      <c r="H98" s="140">
        <v>13</v>
      </c>
      <c r="I98" s="140">
        <v>3</v>
      </c>
      <c r="J98" s="140">
        <v>18</v>
      </c>
      <c r="K98" s="140">
        <v>2</v>
      </c>
      <c r="L98" s="16">
        <v>110</v>
      </c>
    </row>
    <row r="99" spans="1:12">
      <c r="A99" s="1" t="s">
        <v>38</v>
      </c>
      <c r="B99" s="1" t="s">
        <v>10</v>
      </c>
      <c r="C99" s="140">
        <v>27</v>
      </c>
      <c r="D99" s="140">
        <v>48</v>
      </c>
      <c r="E99" s="140">
        <v>104</v>
      </c>
      <c r="F99" s="140">
        <v>27</v>
      </c>
      <c r="G99" s="140">
        <v>111</v>
      </c>
      <c r="H99" s="140">
        <v>47</v>
      </c>
      <c r="I99" s="140">
        <v>23</v>
      </c>
      <c r="J99" s="140">
        <v>161</v>
      </c>
      <c r="K99" s="140">
        <v>26</v>
      </c>
      <c r="L99" s="16">
        <v>574</v>
      </c>
    </row>
    <row r="100" spans="1:12">
      <c r="A100" s="1"/>
      <c r="B100" s="1" t="s">
        <v>109</v>
      </c>
      <c r="C100" s="140">
        <v>9</v>
      </c>
      <c r="D100" s="140">
        <v>27</v>
      </c>
      <c r="E100" s="140">
        <v>45</v>
      </c>
      <c r="F100" s="140">
        <v>15</v>
      </c>
      <c r="G100" s="140">
        <v>57</v>
      </c>
      <c r="H100" s="140">
        <v>26</v>
      </c>
      <c r="I100" s="140">
        <v>12</v>
      </c>
      <c r="J100" s="140">
        <v>69</v>
      </c>
      <c r="K100" s="140">
        <v>10</v>
      </c>
      <c r="L100" s="16">
        <v>270</v>
      </c>
    </row>
    <row r="101" spans="1:12">
      <c r="A101" s="1"/>
      <c r="B101" s="1" t="s">
        <v>11</v>
      </c>
      <c r="C101" s="140">
        <v>18</v>
      </c>
      <c r="D101" s="140">
        <v>21</v>
      </c>
      <c r="E101" s="140">
        <v>59</v>
      </c>
      <c r="F101" s="140">
        <v>12</v>
      </c>
      <c r="G101" s="140">
        <v>54</v>
      </c>
      <c r="H101" s="140">
        <v>21</v>
      </c>
      <c r="I101" s="140">
        <v>11</v>
      </c>
      <c r="J101" s="140">
        <v>92</v>
      </c>
      <c r="K101" s="140">
        <v>16</v>
      </c>
      <c r="L101" s="16">
        <v>304</v>
      </c>
    </row>
    <row r="102" spans="1:12">
      <c r="A102" s="1" t="s">
        <v>120</v>
      </c>
      <c r="B102" s="1" t="s">
        <v>10</v>
      </c>
      <c r="C102" s="140">
        <v>13</v>
      </c>
      <c r="D102" s="140">
        <v>32</v>
      </c>
      <c r="E102" s="140">
        <v>80</v>
      </c>
      <c r="F102" s="140">
        <v>13</v>
      </c>
      <c r="G102" s="140">
        <v>86</v>
      </c>
      <c r="H102" s="140">
        <v>37</v>
      </c>
      <c r="I102" s="140">
        <v>17</v>
      </c>
      <c r="J102" s="140">
        <v>141</v>
      </c>
      <c r="K102" s="140">
        <v>22</v>
      </c>
      <c r="L102" s="16">
        <v>441</v>
      </c>
    </row>
    <row r="103" spans="1:12">
      <c r="A103" s="1"/>
      <c r="B103" s="1" t="s">
        <v>109</v>
      </c>
      <c r="C103" s="140">
        <v>7</v>
      </c>
      <c r="D103" s="140">
        <v>19</v>
      </c>
      <c r="E103" s="140">
        <v>39</v>
      </c>
      <c r="F103" s="140">
        <v>7</v>
      </c>
      <c r="G103" s="140">
        <v>55</v>
      </c>
      <c r="H103" s="140">
        <v>18</v>
      </c>
      <c r="I103" s="140">
        <v>7</v>
      </c>
      <c r="J103" s="140">
        <v>81</v>
      </c>
      <c r="K103" s="140">
        <v>15</v>
      </c>
      <c r="L103" s="16">
        <v>248</v>
      </c>
    </row>
    <row r="104" spans="1:12">
      <c r="A104" s="1"/>
      <c r="B104" s="1" t="s">
        <v>11</v>
      </c>
      <c r="C104" s="140">
        <v>6</v>
      </c>
      <c r="D104" s="140">
        <v>13</v>
      </c>
      <c r="E104" s="140">
        <v>41</v>
      </c>
      <c r="F104" s="140">
        <v>6</v>
      </c>
      <c r="G104" s="140">
        <v>31</v>
      </c>
      <c r="H104" s="140">
        <v>19</v>
      </c>
      <c r="I104" s="140">
        <v>10</v>
      </c>
      <c r="J104" s="140">
        <v>60</v>
      </c>
      <c r="K104" s="140">
        <v>7</v>
      </c>
      <c r="L104" s="16">
        <v>193</v>
      </c>
    </row>
    <row r="105" spans="1:12">
      <c r="A105" s="1" t="s">
        <v>91</v>
      </c>
      <c r="B105" s="1" t="s">
        <v>10</v>
      </c>
      <c r="C105" s="140">
        <v>6</v>
      </c>
      <c r="D105" s="140">
        <v>9</v>
      </c>
      <c r="E105" s="140">
        <v>21</v>
      </c>
      <c r="F105" s="140">
        <v>3</v>
      </c>
      <c r="G105" s="140">
        <v>14</v>
      </c>
      <c r="H105" s="140">
        <v>8</v>
      </c>
      <c r="I105" s="140">
        <v>6</v>
      </c>
      <c r="J105" s="140">
        <v>29</v>
      </c>
      <c r="K105" s="140">
        <v>4</v>
      </c>
      <c r="L105" s="16">
        <v>100</v>
      </c>
    </row>
    <row r="106" spans="1:12">
      <c r="A106" s="1"/>
      <c r="B106" s="1" t="s">
        <v>109</v>
      </c>
      <c r="C106" s="140">
        <v>2</v>
      </c>
      <c r="D106" s="140">
        <v>6</v>
      </c>
      <c r="E106" s="140">
        <v>9</v>
      </c>
      <c r="F106" s="140">
        <v>1</v>
      </c>
      <c r="G106" s="140">
        <v>5</v>
      </c>
      <c r="H106" s="140">
        <v>5</v>
      </c>
      <c r="I106" s="140">
        <v>2</v>
      </c>
      <c r="J106" s="140">
        <v>18</v>
      </c>
      <c r="K106" s="140">
        <v>3</v>
      </c>
      <c r="L106" s="16">
        <v>51</v>
      </c>
    </row>
    <row r="107" spans="1:12">
      <c r="A107" s="1"/>
      <c r="B107" s="1" t="s">
        <v>11</v>
      </c>
      <c r="C107" s="140">
        <v>4</v>
      </c>
      <c r="D107" s="140">
        <v>3</v>
      </c>
      <c r="E107" s="140">
        <v>12</v>
      </c>
      <c r="F107" s="140">
        <v>2</v>
      </c>
      <c r="G107" s="140">
        <v>9</v>
      </c>
      <c r="H107" s="140">
        <v>3</v>
      </c>
      <c r="I107" s="140">
        <v>4</v>
      </c>
      <c r="J107" s="140">
        <v>11</v>
      </c>
      <c r="K107" s="140">
        <v>1</v>
      </c>
      <c r="L107" s="16">
        <v>49</v>
      </c>
    </row>
    <row r="108" spans="1:12">
      <c r="A108" s="1" t="s">
        <v>121</v>
      </c>
      <c r="B108" s="1" t="s">
        <v>10</v>
      </c>
      <c r="C108" s="140">
        <v>4</v>
      </c>
      <c r="D108" s="140">
        <v>4</v>
      </c>
      <c r="E108" s="140">
        <v>23</v>
      </c>
      <c r="F108" s="140">
        <v>2</v>
      </c>
      <c r="G108" s="140">
        <v>25</v>
      </c>
      <c r="H108" s="140">
        <v>6</v>
      </c>
      <c r="I108" s="140">
        <v>5</v>
      </c>
      <c r="J108" s="140">
        <v>78</v>
      </c>
      <c r="K108" s="140">
        <v>2</v>
      </c>
      <c r="L108" s="16">
        <v>149</v>
      </c>
    </row>
    <row r="109" spans="1:12">
      <c r="A109" s="1"/>
      <c r="B109" s="1" t="s">
        <v>109</v>
      </c>
      <c r="C109" s="140"/>
      <c r="D109" s="140">
        <v>1</v>
      </c>
      <c r="E109" s="140">
        <v>10</v>
      </c>
      <c r="F109" s="140">
        <v>1</v>
      </c>
      <c r="G109" s="140">
        <v>14</v>
      </c>
      <c r="H109" s="140">
        <v>3</v>
      </c>
      <c r="I109" s="140">
        <v>2</v>
      </c>
      <c r="J109" s="140">
        <v>26</v>
      </c>
      <c r="K109" s="140"/>
      <c r="L109" s="16">
        <v>57</v>
      </c>
    </row>
    <row r="110" spans="1:12">
      <c r="A110" s="1"/>
      <c r="B110" s="1" t="s">
        <v>11</v>
      </c>
      <c r="C110" s="140">
        <v>4</v>
      </c>
      <c r="D110" s="140">
        <v>3</v>
      </c>
      <c r="E110" s="140">
        <v>13</v>
      </c>
      <c r="F110" s="140">
        <v>1</v>
      </c>
      <c r="G110" s="140">
        <v>11</v>
      </c>
      <c r="H110" s="140">
        <v>3</v>
      </c>
      <c r="I110" s="140">
        <v>3</v>
      </c>
      <c r="J110" s="140">
        <v>52</v>
      </c>
      <c r="K110" s="140">
        <v>2</v>
      </c>
      <c r="L110" s="16">
        <v>92</v>
      </c>
    </row>
    <row r="111" spans="1:12" s="11" customFormat="1">
      <c r="A111" s="7" t="s">
        <v>10</v>
      </c>
      <c r="B111" s="7" t="s">
        <v>10</v>
      </c>
      <c r="C111" s="106">
        <f>SUM(C78+C81+C84+C87+C90+C93+C96+C99+C102+C105+C108)</f>
        <v>196</v>
      </c>
      <c r="D111" s="106">
        <f t="shared" ref="D111:K111" si="5">SUM(D78+D81+D84+D87+D90+D93+D96+D99+D102+D105+D108)</f>
        <v>244</v>
      </c>
      <c r="E111" s="106">
        <f t="shared" si="5"/>
        <v>500</v>
      </c>
      <c r="F111" s="106">
        <f t="shared" si="5"/>
        <v>121</v>
      </c>
      <c r="G111" s="106">
        <f t="shared" si="5"/>
        <v>613</v>
      </c>
      <c r="H111" s="106">
        <f t="shared" si="5"/>
        <v>357</v>
      </c>
      <c r="I111" s="106">
        <f t="shared" si="5"/>
        <v>112</v>
      </c>
      <c r="J111" s="106">
        <f t="shared" si="5"/>
        <v>886</v>
      </c>
      <c r="K111" s="106">
        <f t="shared" si="5"/>
        <v>151</v>
      </c>
      <c r="L111" s="90">
        <f>SUM(C111:K111)</f>
        <v>3180</v>
      </c>
    </row>
    <row r="112" spans="1:12" s="11" customFormat="1">
      <c r="A112" s="7"/>
      <c r="B112" s="12" t="s">
        <v>109</v>
      </c>
      <c r="C112" s="106">
        <f t="shared" ref="C112:K113" si="6">SUM(C79+C82+C85+C88+C91+C94+C97+C100+C103+C106+C109)</f>
        <v>76</v>
      </c>
      <c r="D112" s="106">
        <f t="shared" si="6"/>
        <v>121</v>
      </c>
      <c r="E112" s="106">
        <f t="shared" si="6"/>
        <v>230</v>
      </c>
      <c r="F112" s="106">
        <f t="shared" si="6"/>
        <v>61</v>
      </c>
      <c r="G112" s="106">
        <f t="shared" si="6"/>
        <v>302</v>
      </c>
      <c r="H112" s="106">
        <f t="shared" si="6"/>
        <v>195</v>
      </c>
      <c r="I112" s="106">
        <f t="shared" si="6"/>
        <v>55</v>
      </c>
      <c r="J112" s="106">
        <f t="shared" si="6"/>
        <v>419</v>
      </c>
      <c r="K112" s="106">
        <f t="shared" si="6"/>
        <v>78</v>
      </c>
      <c r="L112" s="90">
        <f>SUM(C112:K112)</f>
        <v>1537</v>
      </c>
    </row>
    <row r="113" spans="1:12" s="11" customFormat="1">
      <c r="A113" s="14"/>
      <c r="B113" s="15" t="s">
        <v>11</v>
      </c>
      <c r="C113" s="107">
        <f t="shared" si="6"/>
        <v>120</v>
      </c>
      <c r="D113" s="107">
        <f t="shared" si="6"/>
        <v>123</v>
      </c>
      <c r="E113" s="107">
        <f t="shared" si="6"/>
        <v>270</v>
      </c>
      <c r="F113" s="107">
        <f t="shared" si="6"/>
        <v>60</v>
      </c>
      <c r="G113" s="107">
        <f t="shared" si="6"/>
        <v>311</v>
      </c>
      <c r="H113" s="107">
        <f t="shared" si="6"/>
        <v>162</v>
      </c>
      <c r="I113" s="107">
        <f t="shared" si="6"/>
        <v>57</v>
      </c>
      <c r="J113" s="107">
        <f t="shared" si="6"/>
        <v>467</v>
      </c>
      <c r="K113" s="107">
        <f t="shared" si="6"/>
        <v>73</v>
      </c>
      <c r="L113" s="103">
        <f>SUM(C113:K113)</f>
        <v>1643</v>
      </c>
    </row>
  </sheetData>
  <mergeCells count="3">
    <mergeCell ref="A6:B6"/>
    <mergeCell ref="A31:B31"/>
    <mergeCell ref="A77:B77"/>
  </mergeCells>
  <phoneticPr fontId="21" type="noConversion"/>
  <printOptions gridLines="1"/>
  <pageMargins left="0.79" right="0.78740157480314965" top="0.48" bottom="0.53" header="0" footer="0.53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workbookViewId="0">
      <selection activeCell="L58" sqref="L58"/>
    </sheetView>
  </sheetViews>
  <sheetFormatPr baseColWidth="10" defaultRowHeight="12.75"/>
  <cols>
    <col min="1" max="1" width="11.7109375" customWidth="1"/>
    <col min="2" max="2" width="8.7109375" customWidth="1"/>
    <col min="3" max="11" width="10.7109375" customWidth="1"/>
    <col min="12" max="12" width="11.85546875" style="11" bestFit="1" customWidth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00"/>
    </row>
    <row r="2" spans="1:12">
      <c r="A2" s="3" t="s">
        <v>241</v>
      </c>
      <c r="B2" s="3"/>
      <c r="C2" s="4"/>
      <c r="D2" s="4"/>
      <c r="E2" s="4"/>
      <c r="F2" s="4"/>
      <c r="G2" s="4"/>
      <c r="H2" s="4"/>
      <c r="I2" s="4"/>
      <c r="J2" s="4"/>
      <c r="K2" s="4"/>
      <c r="L2" s="101"/>
    </row>
    <row r="3" spans="1:12" s="36" customFormat="1">
      <c r="A3" s="138"/>
      <c r="B3" s="138"/>
      <c r="C3" s="118"/>
      <c r="D3" s="118"/>
      <c r="E3" s="118"/>
      <c r="F3" s="118"/>
      <c r="G3" s="118"/>
      <c r="H3" s="118"/>
      <c r="I3" s="118"/>
      <c r="J3" s="118"/>
      <c r="K3" s="118"/>
      <c r="L3" s="139"/>
    </row>
    <row r="4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102"/>
    </row>
    <row r="5" spans="1:12">
      <c r="A5" s="10"/>
      <c r="B5" s="9"/>
      <c r="C5" s="6" t="s">
        <v>0</v>
      </c>
      <c r="D5" s="6" t="s">
        <v>1</v>
      </c>
      <c r="E5" s="6" t="s">
        <v>2</v>
      </c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8</v>
      </c>
      <c r="L5" s="6" t="s">
        <v>9</v>
      </c>
    </row>
    <row r="6" spans="1:12">
      <c r="A6" s="402" t="s">
        <v>40</v>
      </c>
      <c r="B6" s="402"/>
      <c r="C6" s="133"/>
      <c r="D6" s="133"/>
      <c r="E6" s="133"/>
      <c r="F6" s="133"/>
      <c r="G6" s="133"/>
      <c r="H6" s="133"/>
      <c r="I6" s="133"/>
      <c r="J6" s="133"/>
      <c r="K6" s="133"/>
      <c r="L6" s="133"/>
    </row>
    <row r="7" spans="1:12">
      <c r="A7" s="1" t="s">
        <v>27</v>
      </c>
      <c r="B7" s="1" t="s">
        <v>10</v>
      </c>
      <c r="C7" s="17"/>
      <c r="D7" s="17">
        <v>2</v>
      </c>
      <c r="E7" s="17">
        <v>1</v>
      </c>
      <c r="F7" s="17"/>
      <c r="G7" s="17"/>
      <c r="H7" s="17"/>
      <c r="I7" s="17"/>
      <c r="J7" s="17"/>
      <c r="K7" s="17"/>
      <c r="L7" s="17">
        <v>3</v>
      </c>
    </row>
    <row r="8" spans="1:12">
      <c r="A8" s="1"/>
      <c r="B8" s="1" t="s">
        <v>109</v>
      </c>
      <c r="C8" s="17"/>
      <c r="D8" s="17"/>
      <c r="E8" s="17">
        <v>1</v>
      </c>
      <c r="F8" s="17"/>
      <c r="G8" s="17"/>
      <c r="H8" s="17"/>
      <c r="I8" s="17"/>
      <c r="J8" s="17"/>
      <c r="K8" s="17"/>
      <c r="L8" s="17">
        <v>1</v>
      </c>
    </row>
    <row r="9" spans="1:12">
      <c r="A9" s="1"/>
      <c r="B9" s="1" t="s">
        <v>11</v>
      </c>
      <c r="C9" s="17"/>
      <c r="D9" s="17">
        <v>2</v>
      </c>
      <c r="E9" s="17"/>
      <c r="F9" s="17"/>
      <c r="G9" s="17"/>
      <c r="H9" s="17"/>
      <c r="I9" s="17"/>
      <c r="J9" s="17"/>
      <c r="K9" s="17"/>
      <c r="L9" s="17">
        <v>2</v>
      </c>
    </row>
    <row r="10" spans="1:12">
      <c r="A10" s="1" t="s">
        <v>28</v>
      </c>
      <c r="B10" s="1" t="s">
        <v>10</v>
      </c>
      <c r="C10" s="17">
        <v>13</v>
      </c>
      <c r="D10" s="17">
        <v>21</v>
      </c>
      <c r="E10" s="17">
        <v>28</v>
      </c>
      <c r="F10" s="17">
        <v>16</v>
      </c>
      <c r="G10" s="17">
        <v>36</v>
      </c>
      <c r="H10" s="17">
        <v>7</v>
      </c>
      <c r="I10" s="17">
        <v>8</v>
      </c>
      <c r="J10" s="17">
        <v>35</v>
      </c>
      <c r="K10" s="17">
        <v>18</v>
      </c>
      <c r="L10" s="17">
        <v>182</v>
      </c>
    </row>
    <row r="11" spans="1:12">
      <c r="A11" s="1"/>
      <c r="B11" s="1" t="s">
        <v>109</v>
      </c>
      <c r="C11" s="17">
        <v>10</v>
      </c>
      <c r="D11" s="17">
        <v>8</v>
      </c>
      <c r="E11" s="17">
        <v>24</v>
      </c>
      <c r="F11" s="17">
        <v>12</v>
      </c>
      <c r="G11" s="17">
        <v>27</v>
      </c>
      <c r="H11" s="17">
        <v>4</v>
      </c>
      <c r="I11" s="17">
        <v>7</v>
      </c>
      <c r="J11" s="17">
        <v>24</v>
      </c>
      <c r="K11" s="17">
        <v>15</v>
      </c>
      <c r="L11" s="17">
        <v>131</v>
      </c>
    </row>
    <row r="12" spans="1:12">
      <c r="A12" s="1"/>
      <c r="B12" s="1" t="s">
        <v>11</v>
      </c>
      <c r="C12" s="17">
        <v>3</v>
      </c>
      <c r="D12" s="17">
        <v>13</v>
      </c>
      <c r="E12" s="17">
        <v>4</v>
      </c>
      <c r="F12" s="17">
        <v>4</v>
      </c>
      <c r="G12" s="17">
        <v>9</v>
      </c>
      <c r="H12" s="17">
        <v>3</v>
      </c>
      <c r="I12" s="17">
        <v>1</v>
      </c>
      <c r="J12" s="17">
        <v>11</v>
      </c>
      <c r="K12" s="17">
        <v>3</v>
      </c>
      <c r="L12" s="17">
        <v>51</v>
      </c>
    </row>
    <row r="13" spans="1:12">
      <c r="A13" s="1" t="s">
        <v>29</v>
      </c>
      <c r="B13" s="1" t="s">
        <v>10</v>
      </c>
      <c r="C13" s="17">
        <v>89</v>
      </c>
      <c r="D13" s="17">
        <v>234</v>
      </c>
      <c r="E13" s="17">
        <v>181</v>
      </c>
      <c r="F13" s="17">
        <v>106</v>
      </c>
      <c r="G13" s="17">
        <v>219</v>
      </c>
      <c r="H13" s="17">
        <v>69</v>
      </c>
      <c r="I13" s="17">
        <v>57</v>
      </c>
      <c r="J13" s="17">
        <v>260</v>
      </c>
      <c r="K13" s="17">
        <v>90</v>
      </c>
      <c r="L13" s="235">
        <v>1305</v>
      </c>
    </row>
    <row r="14" spans="1:12">
      <c r="A14" s="1"/>
      <c r="B14" s="1" t="s">
        <v>109</v>
      </c>
      <c r="C14" s="17">
        <v>59</v>
      </c>
      <c r="D14" s="17">
        <v>161</v>
      </c>
      <c r="E14" s="17">
        <v>130</v>
      </c>
      <c r="F14" s="17">
        <v>76</v>
      </c>
      <c r="G14" s="17">
        <v>144</v>
      </c>
      <c r="H14" s="17">
        <v>46</v>
      </c>
      <c r="I14" s="17">
        <v>41</v>
      </c>
      <c r="J14" s="17">
        <v>170</v>
      </c>
      <c r="K14" s="17">
        <v>57</v>
      </c>
      <c r="L14" s="17">
        <v>884</v>
      </c>
    </row>
    <row r="15" spans="1:12">
      <c r="A15" s="1"/>
      <c r="B15" s="1" t="s">
        <v>11</v>
      </c>
      <c r="C15" s="17">
        <v>30</v>
      </c>
      <c r="D15" s="17">
        <v>73</v>
      </c>
      <c r="E15" s="17">
        <v>51</v>
      </c>
      <c r="F15" s="17">
        <v>30</v>
      </c>
      <c r="G15" s="17">
        <v>75</v>
      </c>
      <c r="H15" s="17">
        <v>23</v>
      </c>
      <c r="I15" s="17">
        <v>16</v>
      </c>
      <c r="J15" s="17">
        <v>90</v>
      </c>
      <c r="K15" s="17">
        <v>33</v>
      </c>
      <c r="L15" s="17">
        <v>421</v>
      </c>
    </row>
    <row r="16" spans="1:12">
      <c r="A16" s="1" t="s">
        <v>30</v>
      </c>
      <c r="B16" s="1" t="s">
        <v>10</v>
      </c>
      <c r="C16" s="17">
        <v>190</v>
      </c>
      <c r="D16" s="17">
        <v>459</v>
      </c>
      <c r="E16" s="17">
        <v>414</v>
      </c>
      <c r="F16" s="17">
        <v>239</v>
      </c>
      <c r="G16" s="17">
        <v>433</v>
      </c>
      <c r="H16" s="17">
        <v>167</v>
      </c>
      <c r="I16" s="17">
        <v>113</v>
      </c>
      <c r="J16" s="17">
        <v>615</v>
      </c>
      <c r="K16" s="17">
        <v>207</v>
      </c>
      <c r="L16" s="235">
        <v>2837</v>
      </c>
    </row>
    <row r="17" spans="1:12">
      <c r="A17" s="1"/>
      <c r="B17" s="1" t="s">
        <v>109</v>
      </c>
      <c r="C17" s="17">
        <v>118</v>
      </c>
      <c r="D17" s="17">
        <v>317</v>
      </c>
      <c r="E17" s="17">
        <v>264</v>
      </c>
      <c r="F17" s="17">
        <v>164</v>
      </c>
      <c r="G17" s="17">
        <v>274</v>
      </c>
      <c r="H17" s="17">
        <v>115</v>
      </c>
      <c r="I17" s="17">
        <v>86</v>
      </c>
      <c r="J17" s="17">
        <v>384</v>
      </c>
      <c r="K17" s="17">
        <v>142</v>
      </c>
      <c r="L17" s="235">
        <v>1864</v>
      </c>
    </row>
    <row r="18" spans="1:12">
      <c r="A18" s="1"/>
      <c r="B18" s="1" t="s">
        <v>11</v>
      </c>
      <c r="C18" s="17">
        <v>72</v>
      </c>
      <c r="D18" s="17">
        <v>142</v>
      </c>
      <c r="E18" s="17">
        <v>150</v>
      </c>
      <c r="F18" s="17">
        <v>75</v>
      </c>
      <c r="G18" s="17">
        <v>159</v>
      </c>
      <c r="H18" s="17">
        <v>52</v>
      </c>
      <c r="I18" s="17">
        <v>27</v>
      </c>
      <c r="J18" s="17">
        <v>231</v>
      </c>
      <c r="K18" s="17">
        <v>65</v>
      </c>
      <c r="L18" s="17">
        <v>973</v>
      </c>
    </row>
    <row r="19" spans="1:12">
      <c r="A19" s="1" t="s">
        <v>31</v>
      </c>
      <c r="B19" s="1" t="s">
        <v>10</v>
      </c>
      <c r="C19" s="17">
        <v>219</v>
      </c>
      <c r="D19" s="17">
        <v>407</v>
      </c>
      <c r="E19" s="17">
        <v>412</v>
      </c>
      <c r="F19" s="17">
        <v>231</v>
      </c>
      <c r="G19" s="17">
        <v>465</v>
      </c>
      <c r="H19" s="17">
        <v>178</v>
      </c>
      <c r="I19" s="17">
        <v>115</v>
      </c>
      <c r="J19" s="17">
        <v>607</v>
      </c>
      <c r="K19" s="17">
        <v>188</v>
      </c>
      <c r="L19" s="235">
        <v>2822</v>
      </c>
    </row>
    <row r="20" spans="1:12">
      <c r="A20" s="1"/>
      <c r="B20" s="1" t="s">
        <v>109</v>
      </c>
      <c r="C20" s="17">
        <v>147</v>
      </c>
      <c r="D20" s="17">
        <v>254</v>
      </c>
      <c r="E20" s="17">
        <v>261</v>
      </c>
      <c r="F20" s="17">
        <v>137</v>
      </c>
      <c r="G20" s="17">
        <v>272</v>
      </c>
      <c r="H20" s="17">
        <v>115</v>
      </c>
      <c r="I20" s="17">
        <v>72</v>
      </c>
      <c r="J20" s="17">
        <v>363</v>
      </c>
      <c r="K20" s="17">
        <v>112</v>
      </c>
      <c r="L20" s="235">
        <v>1733</v>
      </c>
    </row>
    <row r="21" spans="1:12">
      <c r="A21" s="1"/>
      <c r="B21" s="1" t="s">
        <v>11</v>
      </c>
      <c r="C21" s="17">
        <v>72</v>
      </c>
      <c r="D21" s="17">
        <v>153</v>
      </c>
      <c r="E21" s="17">
        <v>151</v>
      </c>
      <c r="F21" s="17">
        <v>94</v>
      </c>
      <c r="G21" s="17">
        <v>193</v>
      </c>
      <c r="H21" s="17">
        <v>63</v>
      </c>
      <c r="I21" s="17">
        <v>43</v>
      </c>
      <c r="J21" s="17">
        <v>244</v>
      </c>
      <c r="K21" s="17">
        <v>76</v>
      </c>
      <c r="L21" s="235">
        <v>1089</v>
      </c>
    </row>
    <row r="22" spans="1:12">
      <c r="A22" s="1" t="s">
        <v>117</v>
      </c>
      <c r="B22" s="1" t="s">
        <v>10</v>
      </c>
      <c r="C22" s="17">
        <v>122</v>
      </c>
      <c r="D22" s="17">
        <v>345</v>
      </c>
      <c r="E22" s="17">
        <v>374</v>
      </c>
      <c r="F22" s="17">
        <v>177</v>
      </c>
      <c r="G22" s="17">
        <v>332</v>
      </c>
      <c r="H22" s="17">
        <v>156</v>
      </c>
      <c r="I22" s="17">
        <v>82</v>
      </c>
      <c r="J22" s="17">
        <v>470</v>
      </c>
      <c r="K22" s="17">
        <v>144</v>
      </c>
      <c r="L22" s="235">
        <v>2202</v>
      </c>
    </row>
    <row r="23" spans="1:12">
      <c r="A23" s="1"/>
      <c r="B23" s="1" t="s">
        <v>109</v>
      </c>
      <c r="C23" s="17">
        <v>80</v>
      </c>
      <c r="D23" s="17">
        <v>220</v>
      </c>
      <c r="E23" s="17">
        <v>239</v>
      </c>
      <c r="F23" s="17">
        <v>104</v>
      </c>
      <c r="G23" s="17">
        <v>193</v>
      </c>
      <c r="H23" s="17">
        <v>85</v>
      </c>
      <c r="I23" s="17">
        <v>54</v>
      </c>
      <c r="J23" s="17">
        <v>278</v>
      </c>
      <c r="K23" s="17">
        <v>93</v>
      </c>
      <c r="L23" s="235">
        <v>1346</v>
      </c>
    </row>
    <row r="24" spans="1:12">
      <c r="B24" s="1" t="s">
        <v>11</v>
      </c>
      <c r="C24" s="17">
        <v>42</v>
      </c>
      <c r="D24" s="17">
        <v>125</v>
      </c>
      <c r="E24" s="17">
        <v>135</v>
      </c>
      <c r="F24" s="17">
        <v>73</v>
      </c>
      <c r="G24" s="17">
        <v>139</v>
      </c>
      <c r="H24" s="17">
        <v>71</v>
      </c>
      <c r="I24" s="17">
        <v>28</v>
      </c>
      <c r="J24" s="17">
        <v>192</v>
      </c>
      <c r="K24" s="17">
        <v>51</v>
      </c>
      <c r="L24" s="17">
        <v>856</v>
      </c>
    </row>
    <row r="25" spans="1:12">
      <c r="A25" s="1" t="s">
        <v>34</v>
      </c>
      <c r="B25" s="1" t="s">
        <v>10</v>
      </c>
      <c r="C25" s="17">
        <v>104</v>
      </c>
      <c r="D25" s="17">
        <v>270</v>
      </c>
      <c r="E25" s="17">
        <v>314</v>
      </c>
      <c r="F25" s="17">
        <v>141</v>
      </c>
      <c r="G25" s="17">
        <v>303</v>
      </c>
      <c r="H25" s="17">
        <v>104</v>
      </c>
      <c r="I25" s="17">
        <v>48</v>
      </c>
      <c r="J25" s="17">
        <v>342</v>
      </c>
      <c r="K25" s="17">
        <v>115</v>
      </c>
      <c r="L25" s="235">
        <v>1741</v>
      </c>
    </row>
    <row r="26" spans="1:12">
      <c r="A26" s="1"/>
      <c r="B26" s="1" t="s">
        <v>109</v>
      </c>
      <c r="C26" s="17">
        <v>59</v>
      </c>
      <c r="D26" s="17">
        <v>170</v>
      </c>
      <c r="E26" s="17">
        <v>180</v>
      </c>
      <c r="F26" s="17">
        <v>83</v>
      </c>
      <c r="G26" s="17">
        <v>174</v>
      </c>
      <c r="H26" s="17">
        <v>51</v>
      </c>
      <c r="I26" s="17">
        <v>33</v>
      </c>
      <c r="J26" s="17">
        <v>212</v>
      </c>
      <c r="K26" s="17">
        <v>69</v>
      </c>
      <c r="L26" s="235">
        <v>1031</v>
      </c>
    </row>
    <row r="27" spans="1:12">
      <c r="A27" s="1"/>
      <c r="B27" s="1" t="s">
        <v>11</v>
      </c>
      <c r="C27" s="17">
        <v>45</v>
      </c>
      <c r="D27" s="17">
        <v>100</v>
      </c>
      <c r="E27" s="17">
        <v>134</v>
      </c>
      <c r="F27" s="17">
        <v>58</v>
      </c>
      <c r="G27" s="17">
        <v>129</v>
      </c>
      <c r="H27" s="17">
        <v>53</v>
      </c>
      <c r="I27" s="17">
        <v>15</v>
      </c>
      <c r="J27" s="17">
        <v>130</v>
      </c>
      <c r="K27" s="17">
        <v>46</v>
      </c>
      <c r="L27" s="17">
        <v>710</v>
      </c>
    </row>
    <row r="28" spans="1:12">
      <c r="A28" s="1" t="s">
        <v>35</v>
      </c>
      <c r="B28" s="1" t="s">
        <v>10</v>
      </c>
      <c r="C28" s="17">
        <v>74</v>
      </c>
      <c r="D28" s="17">
        <v>215</v>
      </c>
      <c r="E28" s="17">
        <v>212</v>
      </c>
      <c r="F28" s="17">
        <v>101</v>
      </c>
      <c r="G28" s="17">
        <v>181</v>
      </c>
      <c r="H28" s="17">
        <v>93</v>
      </c>
      <c r="I28" s="17">
        <v>34</v>
      </c>
      <c r="J28" s="17">
        <v>256</v>
      </c>
      <c r="K28" s="17">
        <v>82</v>
      </c>
      <c r="L28" s="235">
        <v>1248</v>
      </c>
    </row>
    <row r="29" spans="1:12">
      <c r="A29" s="1"/>
      <c r="B29" s="1" t="s">
        <v>109</v>
      </c>
      <c r="C29" s="17">
        <v>43</v>
      </c>
      <c r="D29" s="17">
        <v>132</v>
      </c>
      <c r="E29" s="17">
        <v>130</v>
      </c>
      <c r="F29" s="17">
        <v>61</v>
      </c>
      <c r="G29" s="17">
        <v>100</v>
      </c>
      <c r="H29" s="17">
        <v>46</v>
      </c>
      <c r="I29" s="17">
        <v>18</v>
      </c>
      <c r="J29" s="17">
        <v>141</v>
      </c>
      <c r="K29" s="17">
        <v>51</v>
      </c>
      <c r="L29" s="17">
        <v>722</v>
      </c>
    </row>
    <row r="30" spans="1:12">
      <c r="A30" s="1"/>
      <c r="B30" s="1" t="s">
        <v>11</v>
      </c>
      <c r="C30" s="17">
        <v>31</v>
      </c>
      <c r="D30" s="17">
        <v>83</v>
      </c>
      <c r="E30" s="17">
        <v>82</v>
      </c>
      <c r="F30" s="17">
        <v>40</v>
      </c>
      <c r="G30" s="17">
        <v>81</v>
      </c>
      <c r="H30" s="17">
        <v>47</v>
      </c>
      <c r="I30" s="17">
        <v>16</v>
      </c>
      <c r="J30" s="17">
        <v>115</v>
      </c>
      <c r="K30" s="17">
        <v>31</v>
      </c>
      <c r="L30" s="17">
        <v>526</v>
      </c>
    </row>
    <row r="31" spans="1:12">
      <c r="A31" s="1" t="s">
        <v>36</v>
      </c>
      <c r="B31" s="1" t="s">
        <v>10</v>
      </c>
      <c r="C31" s="17">
        <v>49</v>
      </c>
      <c r="D31" s="17">
        <v>141</v>
      </c>
      <c r="E31" s="17">
        <v>194</v>
      </c>
      <c r="F31" s="17">
        <v>60</v>
      </c>
      <c r="G31" s="17">
        <v>136</v>
      </c>
      <c r="H31" s="17">
        <v>48</v>
      </c>
      <c r="I31" s="17">
        <v>32</v>
      </c>
      <c r="J31" s="17">
        <v>175</v>
      </c>
      <c r="K31" s="17">
        <v>52</v>
      </c>
      <c r="L31" s="17">
        <v>887</v>
      </c>
    </row>
    <row r="32" spans="1:12">
      <c r="A32" s="1"/>
      <c r="B32" s="1" t="s">
        <v>109</v>
      </c>
      <c r="C32" s="17">
        <v>32</v>
      </c>
      <c r="D32" s="17">
        <v>85</v>
      </c>
      <c r="E32" s="17">
        <v>111</v>
      </c>
      <c r="F32" s="17">
        <v>40</v>
      </c>
      <c r="G32" s="17">
        <v>66</v>
      </c>
      <c r="H32" s="17">
        <v>24</v>
      </c>
      <c r="I32" s="17">
        <v>14</v>
      </c>
      <c r="J32" s="17">
        <v>92</v>
      </c>
      <c r="K32" s="17">
        <v>33</v>
      </c>
      <c r="L32" s="17">
        <v>497</v>
      </c>
    </row>
    <row r="33" spans="1:12">
      <c r="A33" s="1"/>
      <c r="B33" s="1" t="s">
        <v>11</v>
      </c>
      <c r="C33" s="17">
        <v>17</v>
      </c>
      <c r="D33" s="17">
        <v>56</v>
      </c>
      <c r="E33" s="17">
        <v>83</v>
      </c>
      <c r="F33" s="17">
        <v>20</v>
      </c>
      <c r="G33" s="17">
        <v>70</v>
      </c>
      <c r="H33" s="17">
        <v>24</v>
      </c>
      <c r="I33" s="17">
        <v>18</v>
      </c>
      <c r="J33" s="17">
        <v>83</v>
      </c>
      <c r="K33" s="17">
        <v>19</v>
      </c>
      <c r="L33" s="17">
        <v>390</v>
      </c>
    </row>
    <row r="34" spans="1:12">
      <c r="A34" s="1" t="s">
        <v>37</v>
      </c>
      <c r="B34" s="1" t="s">
        <v>10</v>
      </c>
      <c r="C34" s="17">
        <v>39</v>
      </c>
      <c r="D34" s="17">
        <v>88</v>
      </c>
      <c r="E34" s="17">
        <v>128</v>
      </c>
      <c r="F34" s="17">
        <v>35</v>
      </c>
      <c r="G34" s="17">
        <v>105</v>
      </c>
      <c r="H34" s="17">
        <v>40</v>
      </c>
      <c r="I34" s="17">
        <v>14</v>
      </c>
      <c r="J34" s="17">
        <v>104</v>
      </c>
      <c r="K34" s="17">
        <v>41</v>
      </c>
      <c r="L34" s="17">
        <v>594</v>
      </c>
    </row>
    <row r="35" spans="1:12">
      <c r="A35" s="1"/>
      <c r="B35" s="1" t="s">
        <v>109</v>
      </c>
      <c r="C35" s="17">
        <v>23</v>
      </c>
      <c r="D35" s="17">
        <v>41</v>
      </c>
      <c r="E35" s="17">
        <v>80</v>
      </c>
      <c r="F35" s="17">
        <v>17</v>
      </c>
      <c r="G35" s="17">
        <v>47</v>
      </c>
      <c r="H35" s="17">
        <v>22</v>
      </c>
      <c r="I35" s="17">
        <v>9</v>
      </c>
      <c r="J35" s="17">
        <v>58</v>
      </c>
      <c r="K35" s="17">
        <v>22</v>
      </c>
      <c r="L35" s="17">
        <v>319</v>
      </c>
    </row>
    <row r="36" spans="1:12">
      <c r="A36" s="1"/>
      <c r="B36" s="1" t="s">
        <v>11</v>
      </c>
      <c r="C36" s="17">
        <v>16</v>
      </c>
      <c r="D36" s="17">
        <v>47</v>
      </c>
      <c r="E36" s="17">
        <v>48</v>
      </c>
      <c r="F36" s="17">
        <v>18</v>
      </c>
      <c r="G36" s="17">
        <v>58</v>
      </c>
      <c r="H36" s="17">
        <v>18</v>
      </c>
      <c r="I36" s="17">
        <v>5</v>
      </c>
      <c r="J36" s="17">
        <v>46</v>
      </c>
      <c r="K36" s="17">
        <v>19</v>
      </c>
      <c r="L36" s="17">
        <v>275</v>
      </c>
    </row>
    <row r="37" spans="1:12">
      <c r="A37" s="1" t="s">
        <v>38</v>
      </c>
      <c r="B37" s="1" t="s">
        <v>10</v>
      </c>
      <c r="C37" s="17">
        <v>105</v>
      </c>
      <c r="D37" s="17">
        <v>287</v>
      </c>
      <c r="E37" s="17">
        <v>331</v>
      </c>
      <c r="F37" s="17">
        <v>123</v>
      </c>
      <c r="G37" s="17">
        <v>204</v>
      </c>
      <c r="H37" s="17">
        <v>116</v>
      </c>
      <c r="I37" s="17">
        <v>49</v>
      </c>
      <c r="J37" s="17">
        <v>311</v>
      </c>
      <c r="K37" s="17">
        <v>112</v>
      </c>
      <c r="L37" s="235">
        <v>1638</v>
      </c>
    </row>
    <row r="38" spans="1:12">
      <c r="A38" s="1"/>
      <c r="B38" s="1" t="s">
        <v>109</v>
      </c>
      <c r="C38" s="17">
        <v>53</v>
      </c>
      <c r="D38" s="17">
        <v>149</v>
      </c>
      <c r="E38" s="17">
        <v>165</v>
      </c>
      <c r="F38" s="17">
        <v>69</v>
      </c>
      <c r="G38" s="17">
        <v>115</v>
      </c>
      <c r="H38" s="17">
        <v>43</v>
      </c>
      <c r="I38" s="17">
        <v>22</v>
      </c>
      <c r="J38" s="17">
        <v>189</v>
      </c>
      <c r="K38" s="17">
        <v>59</v>
      </c>
      <c r="L38" s="17">
        <v>864</v>
      </c>
    </row>
    <row r="39" spans="1:12">
      <c r="A39" s="1"/>
      <c r="B39" s="1" t="s">
        <v>11</v>
      </c>
      <c r="C39" s="17">
        <v>52</v>
      </c>
      <c r="D39" s="17">
        <v>138</v>
      </c>
      <c r="E39" s="17">
        <v>166</v>
      </c>
      <c r="F39" s="17">
        <v>54</v>
      </c>
      <c r="G39" s="17">
        <v>89</v>
      </c>
      <c r="H39" s="17">
        <v>73</v>
      </c>
      <c r="I39" s="17">
        <v>27</v>
      </c>
      <c r="J39" s="17">
        <v>122</v>
      </c>
      <c r="K39" s="17">
        <v>53</v>
      </c>
      <c r="L39" s="17">
        <v>774</v>
      </c>
    </row>
    <row r="40" spans="1:12">
      <c r="A40" s="1" t="s">
        <v>39</v>
      </c>
      <c r="B40" s="1" t="s">
        <v>10</v>
      </c>
      <c r="C40" s="235">
        <v>152</v>
      </c>
      <c r="D40" s="235">
        <v>512</v>
      </c>
      <c r="E40" s="235">
        <v>525</v>
      </c>
      <c r="F40" s="235">
        <v>223</v>
      </c>
      <c r="G40" s="235">
        <v>232</v>
      </c>
      <c r="H40" s="235">
        <v>214</v>
      </c>
      <c r="I40" s="17">
        <v>86</v>
      </c>
      <c r="J40" s="235">
        <v>480</v>
      </c>
      <c r="K40" s="235">
        <v>173</v>
      </c>
      <c r="L40" s="208">
        <v>2597</v>
      </c>
    </row>
    <row r="41" spans="1:12">
      <c r="B41" s="1" t="s">
        <v>109</v>
      </c>
      <c r="C41" s="17">
        <v>38</v>
      </c>
      <c r="D41" s="235">
        <v>217</v>
      </c>
      <c r="E41" s="235">
        <v>196</v>
      </c>
      <c r="F41" s="17">
        <v>74</v>
      </c>
      <c r="G41" s="235">
        <v>75</v>
      </c>
      <c r="H41" s="17">
        <v>61</v>
      </c>
      <c r="I41" s="17">
        <v>35</v>
      </c>
      <c r="J41" s="235">
        <v>186</v>
      </c>
      <c r="K41" s="17">
        <v>75</v>
      </c>
      <c r="L41" s="208">
        <v>957</v>
      </c>
    </row>
    <row r="42" spans="1:12">
      <c r="B42" s="1" t="s">
        <v>11</v>
      </c>
      <c r="C42" s="17">
        <v>114</v>
      </c>
      <c r="D42" s="235">
        <v>295</v>
      </c>
      <c r="E42" s="235">
        <v>329</v>
      </c>
      <c r="F42" s="17">
        <v>149</v>
      </c>
      <c r="G42" s="235">
        <v>157</v>
      </c>
      <c r="H42" s="17">
        <v>153</v>
      </c>
      <c r="I42" s="17">
        <v>51</v>
      </c>
      <c r="J42" s="235">
        <v>294</v>
      </c>
      <c r="K42" s="17">
        <v>98</v>
      </c>
      <c r="L42" s="208">
        <v>1640</v>
      </c>
    </row>
    <row r="43" spans="1:12" s="109" customFormat="1">
      <c r="A43" s="108" t="s">
        <v>10</v>
      </c>
      <c r="B43" s="108" t="s">
        <v>10</v>
      </c>
      <c r="C43" s="90">
        <f>SUM(C7+C10+C13+C16+C19+C22+C25+C28+C31+C34+C37+C40)</f>
        <v>1156</v>
      </c>
      <c r="D43" s="90">
        <f t="shared" ref="D43:K43" si="0">SUM(D7+D10+D13+D16+D19+D22+D25+D28+D31+D34+D37+D40)</f>
        <v>2981</v>
      </c>
      <c r="E43" s="90">
        <f t="shared" si="0"/>
        <v>3114</v>
      </c>
      <c r="F43" s="90">
        <f t="shared" si="0"/>
        <v>1452</v>
      </c>
      <c r="G43" s="90">
        <f t="shared" si="0"/>
        <v>2646</v>
      </c>
      <c r="H43" s="90">
        <f t="shared" si="0"/>
        <v>1192</v>
      </c>
      <c r="I43" s="90">
        <f t="shared" si="0"/>
        <v>638</v>
      </c>
      <c r="J43" s="90">
        <f t="shared" si="0"/>
        <v>3655</v>
      </c>
      <c r="K43" s="90">
        <f t="shared" si="0"/>
        <v>1222</v>
      </c>
      <c r="L43" s="94">
        <f>SUM(C43:K43)</f>
        <v>18056</v>
      </c>
    </row>
    <row r="44" spans="1:12" s="109" customFormat="1">
      <c r="A44" s="108"/>
      <c r="B44" s="110" t="s">
        <v>109</v>
      </c>
      <c r="C44" s="90">
        <f t="shared" ref="C44:K45" si="1">SUM(C8+C11+C14+C17+C20+C23+C26+C29+C32+C35+C38+C41)</f>
        <v>662</v>
      </c>
      <c r="D44" s="90">
        <f t="shared" si="1"/>
        <v>1754</v>
      </c>
      <c r="E44" s="90">
        <f t="shared" si="1"/>
        <v>1781</v>
      </c>
      <c r="F44" s="90">
        <f t="shared" si="1"/>
        <v>837</v>
      </c>
      <c r="G44" s="90">
        <f t="shared" si="1"/>
        <v>1487</v>
      </c>
      <c r="H44" s="90">
        <f t="shared" si="1"/>
        <v>612</v>
      </c>
      <c r="I44" s="90">
        <f t="shared" si="1"/>
        <v>391</v>
      </c>
      <c r="J44" s="90">
        <f t="shared" si="1"/>
        <v>2097</v>
      </c>
      <c r="K44" s="90">
        <f t="shared" si="1"/>
        <v>728</v>
      </c>
      <c r="L44" s="94">
        <f>SUM(C44:K44)</f>
        <v>10349</v>
      </c>
    </row>
    <row r="45" spans="1:12" s="109" customFormat="1">
      <c r="A45" s="111"/>
      <c r="B45" s="112" t="s">
        <v>11</v>
      </c>
      <c r="C45" s="103">
        <f t="shared" si="1"/>
        <v>494</v>
      </c>
      <c r="D45" s="103">
        <f t="shared" si="1"/>
        <v>1227</v>
      </c>
      <c r="E45" s="103">
        <f t="shared" si="1"/>
        <v>1333</v>
      </c>
      <c r="F45" s="103">
        <f t="shared" si="1"/>
        <v>615</v>
      </c>
      <c r="G45" s="103">
        <f t="shared" si="1"/>
        <v>1159</v>
      </c>
      <c r="H45" s="103">
        <f t="shared" si="1"/>
        <v>580</v>
      </c>
      <c r="I45" s="103">
        <f t="shared" si="1"/>
        <v>247</v>
      </c>
      <c r="J45" s="103">
        <f t="shared" si="1"/>
        <v>1558</v>
      </c>
      <c r="K45" s="103">
        <f t="shared" si="1"/>
        <v>494</v>
      </c>
      <c r="L45" s="113">
        <f>SUM(C45:K45)</f>
        <v>7707</v>
      </c>
    </row>
    <row r="46" spans="1:12" s="109" customFormat="1">
      <c r="A46" s="114"/>
      <c r="B46" s="108"/>
      <c r="C46" s="90"/>
      <c r="D46" s="90"/>
      <c r="E46" s="90"/>
      <c r="F46" s="90"/>
      <c r="G46" s="90"/>
      <c r="H46" s="90"/>
      <c r="I46" s="90"/>
      <c r="J46" s="90"/>
      <c r="K46" s="90"/>
      <c r="L46" s="94"/>
    </row>
    <row r="47" spans="1:12" s="109" customFormat="1">
      <c r="A47" s="114"/>
      <c r="B47" s="108"/>
      <c r="C47" s="90"/>
      <c r="D47" s="90"/>
      <c r="E47" s="90"/>
      <c r="F47" s="90"/>
      <c r="G47" s="90"/>
      <c r="H47" s="90"/>
      <c r="I47" s="90"/>
      <c r="J47" s="90"/>
      <c r="K47" s="90"/>
      <c r="L47" s="94"/>
    </row>
    <row r="48" spans="1:12">
      <c r="A48" s="10"/>
      <c r="B48" s="9"/>
      <c r="C48" s="6" t="s">
        <v>0</v>
      </c>
      <c r="D48" s="6" t="s">
        <v>1</v>
      </c>
      <c r="E48" s="6" t="s">
        <v>2</v>
      </c>
      <c r="F48" s="6" t="s">
        <v>3</v>
      </c>
      <c r="G48" s="6" t="s">
        <v>4</v>
      </c>
      <c r="H48" s="6" t="s">
        <v>5</v>
      </c>
      <c r="I48" s="6" t="s">
        <v>6</v>
      </c>
      <c r="J48" s="6" t="s">
        <v>7</v>
      </c>
      <c r="K48" s="6" t="s">
        <v>8</v>
      </c>
      <c r="L48" s="6" t="s">
        <v>9</v>
      </c>
    </row>
    <row r="49" spans="1:12">
      <c r="A49" s="403" t="s">
        <v>42</v>
      </c>
      <c r="B49" s="403"/>
      <c r="C49" s="134"/>
      <c r="D49" s="134"/>
      <c r="E49" s="134"/>
      <c r="F49" s="134"/>
      <c r="G49" s="134"/>
      <c r="H49" s="134"/>
      <c r="I49" s="134"/>
      <c r="J49" s="134"/>
      <c r="K49" s="134"/>
      <c r="L49" s="135"/>
    </row>
    <row r="50" spans="1:12">
      <c r="A50" s="1" t="s">
        <v>30</v>
      </c>
      <c r="B50" s="1" t="s">
        <v>10</v>
      </c>
      <c r="C50" s="140"/>
      <c r="D50" s="140">
        <v>2</v>
      </c>
      <c r="E50" s="140">
        <v>3</v>
      </c>
      <c r="F50">
        <v>2</v>
      </c>
      <c r="G50" s="140"/>
      <c r="H50" s="140">
        <v>1</v>
      </c>
      <c r="I50" s="140"/>
      <c r="J50" s="140">
        <v>1</v>
      </c>
      <c r="K50" s="140">
        <v>1</v>
      </c>
      <c r="L50" s="16">
        <v>10</v>
      </c>
    </row>
    <row r="51" spans="1:12">
      <c r="A51" s="1"/>
      <c r="B51" s="1" t="s">
        <v>109</v>
      </c>
      <c r="C51" s="140"/>
      <c r="D51" s="140">
        <v>2</v>
      </c>
      <c r="E51" s="140">
        <v>1</v>
      </c>
      <c r="F51">
        <v>2</v>
      </c>
      <c r="G51" s="140"/>
      <c r="H51" s="140"/>
      <c r="I51" s="140"/>
      <c r="J51" s="140"/>
      <c r="K51" s="140"/>
      <c r="L51" s="16">
        <v>5</v>
      </c>
    </row>
    <row r="52" spans="1:12">
      <c r="A52" s="1"/>
      <c r="B52" s="1" t="s">
        <v>11</v>
      </c>
      <c r="C52" s="140"/>
      <c r="D52" s="140"/>
      <c r="E52" s="140">
        <v>2</v>
      </c>
      <c r="G52" s="140"/>
      <c r="H52" s="140">
        <v>1</v>
      </c>
      <c r="I52" s="140"/>
      <c r="J52" s="140">
        <v>1</v>
      </c>
      <c r="K52" s="140">
        <v>1</v>
      </c>
      <c r="L52" s="16">
        <v>5</v>
      </c>
    </row>
    <row r="53" spans="1:12">
      <c r="A53" s="1" t="s">
        <v>31</v>
      </c>
      <c r="B53" s="1" t="s">
        <v>10</v>
      </c>
      <c r="C53" s="140">
        <v>3</v>
      </c>
      <c r="D53" s="140">
        <v>3</v>
      </c>
      <c r="E53" s="140">
        <v>4</v>
      </c>
      <c r="G53" s="140">
        <v>7</v>
      </c>
      <c r="H53" s="140">
        <v>2</v>
      </c>
      <c r="I53" s="140">
        <v>1</v>
      </c>
      <c r="J53" s="140">
        <v>2</v>
      </c>
      <c r="K53" s="140">
        <v>2</v>
      </c>
      <c r="L53" s="16">
        <v>24</v>
      </c>
    </row>
    <row r="54" spans="1:12">
      <c r="A54" s="1"/>
      <c r="B54" s="1" t="s">
        <v>109</v>
      </c>
      <c r="C54" s="140"/>
      <c r="D54" s="140">
        <v>2</v>
      </c>
      <c r="E54" s="140">
        <v>2</v>
      </c>
      <c r="G54" s="140"/>
      <c r="H54" s="140"/>
      <c r="I54" s="140">
        <v>1</v>
      </c>
      <c r="J54" s="140">
        <v>2</v>
      </c>
      <c r="K54" s="140">
        <v>1</v>
      </c>
      <c r="L54" s="16">
        <v>8</v>
      </c>
    </row>
    <row r="55" spans="1:12">
      <c r="A55" s="1"/>
      <c r="B55" s="1" t="s">
        <v>11</v>
      </c>
      <c r="C55" s="140">
        <v>3</v>
      </c>
      <c r="D55" s="140">
        <v>1</v>
      </c>
      <c r="E55" s="201">
        <v>2</v>
      </c>
      <c r="G55" s="140">
        <v>7</v>
      </c>
      <c r="H55" s="140">
        <v>2</v>
      </c>
      <c r="I55" s="140"/>
      <c r="J55" s="140"/>
      <c r="K55" s="140">
        <v>1</v>
      </c>
      <c r="L55" s="16">
        <v>16</v>
      </c>
    </row>
    <row r="56" spans="1:12">
      <c r="A56" s="1" t="s">
        <v>117</v>
      </c>
      <c r="B56" s="1" t="s">
        <v>10</v>
      </c>
      <c r="C56" s="140">
        <v>5</v>
      </c>
      <c r="D56" s="140">
        <v>1</v>
      </c>
      <c r="E56" s="140">
        <v>4</v>
      </c>
      <c r="G56" s="140">
        <v>3</v>
      </c>
      <c r="H56" s="140">
        <v>4</v>
      </c>
      <c r="I56" s="140">
        <v>2</v>
      </c>
      <c r="J56" s="140">
        <v>7</v>
      </c>
      <c r="K56" s="140"/>
      <c r="L56" s="16">
        <v>26</v>
      </c>
    </row>
    <row r="57" spans="1:12">
      <c r="A57" s="1"/>
      <c r="B57" s="1" t="s">
        <v>109</v>
      </c>
      <c r="C57" s="140"/>
      <c r="D57" s="140">
        <v>1</v>
      </c>
      <c r="E57" s="140"/>
      <c r="G57" s="140">
        <v>2</v>
      </c>
      <c r="H57" s="140">
        <v>2</v>
      </c>
      <c r="I57" s="140">
        <v>2</v>
      </c>
      <c r="J57" s="140">
        <v>5</v>
      </c>
      <c r="K57" s="140"/>
      <c r="L57" s="16">
        <v>12</v>
      </c>
    </row>
    <row r="58" spans="1:12">
      <c r="B58" s="1" t="s">
        <v>11</v>
      </c>
      <c r="C58" s="140">
        <v>5</v>
      </c>
      <c r="D58" s="140"/>
      <c r="E58" s="140">
        <v>4</v>
      </c>
      <c r="G58" s="140">
        <v>1</v>
      </c>
      <c r="H58" s="140">
        <v>2</v>
      </c>
      <c r="I58" s="140"/>
      <c r="J58" s="140">
        <v>2</v>
      </c>
      <c r="K58" s="140"/>
      <c r="L58" s="16">
        <v>14</v>
      </c>
    </row>
    <row r="59" spans="1:12">
      <c r="A59" s="1" t="s">
        <v>34</v>
      </c>
      <c r="B59" s="1" t="s">
        <v>10</v>
      </c>
      <c r="C59" s="140">
        <v>1</v>
      </c>
      <c r="D59" s="140">
        <v>4</v>
      </c>
      <c r="E59" s="140">
        <v>6</v>
      </c>
      <c r="F59">
        <v>2</v>
      </c>
      <c r="G59" s="140">
        <v>3</v>
      </c>
      <c r="H59" s="140">
        <v>3</v>
      </c>
      <c r="I59" s="140"/>
      <c r="J59" s="140">
        <v>11</v>
      </c>
      <c r="K59" s="140">
        <v>2</v>
      </c>
      <c r="L59" s="16">
        <v>32</v>
      </c>
    </row>
    <row r="60" spans="1:12">
      <c r="A60" s="1"/>
      <c r="B60" s="1" t="s">
        <v>109</v>
      </c>
      <c r="C60" s="140"/>
      <c r="D60" s="140">
        <v>3</v>
      </c>
      <c r="E60" s="140">
        <v>3</v>
      </c>
      <c r="F60">
        <v>1</v>
      </c>
      <c r="G60" s="140">
        <v>1</v>
      </c>
      <c r="H60" s="140">
        <v>2</v>
      </c>
      <c r="I60" s="140"/>
      <c r="J60" s="140">
        <v>6</v>
      </c>
      <c r="K60" s="140"/>
      <c r="L60" s="16">
        <v>16</v>
      </c>
    </row>
    <row r="61" spans="1:12">
      <c r="A61" s="1"/>
      <c r="B61" s="1" t="s">
        <v>11</v>
      </c>
      <c r="C61" s="140">
        <v>1</v>
      </c>
      <c r="D61" s="140">
        <v>1</v>
      </c>
      <c r="E61" s="140">
        <v>3</v>
      </c>
      <c r="F61">
        <v>1</v>
      </c>
      <c r="G61" s="140">
        <v>2</v>
      </c>
      <c r="H61" s="140">
        <v>1</v>
      </c>
      <c r="I61" s="140"/>
      <c r="J61" s="140">
        <v>5</v>
      </c>
      <c r="K61" s="140">
        <v>2</v>
      </c>
      <c r="L61" s="16">
        <v>16</v>
      </c>
    </row>
    <row r="62" spans="1:12">
      <c r="A62" s="1" t="s">
        <v>35</v>
      </c>
      <c r="B62" s="1" t="s">
        <v>10</v>
      </c>
      <c r="C62" s="140">
        <v>2</v>
      </c>
      <c r="D62" s="140">
        <v>5</v>
      </c>
      <c r="E62" s="140">
        <v>4</v>
      </c>
      <c r="F62">
        <v>2</v>
      </c>
      <c r="G62" s="140">
        <v>5</v>
      </c>
      <c r="H62" s="140">
        <v>11</v>
      </c>
      <c r="I62" s="140">
        <v>2</v>
      </c>
      <c r="J62" s="140">
        <v>10</v>
      </c>
      <c r="K62" s="140">
        <v>4</v>
      </c>
      <c r="L62" s="16">
        <v>45</v>
      </c>
    </row>
    <row r="63" spans="1:12">
      <c r="A63" s="1"/>
      <c r="B63" s="1" t="s">
        <v>109</v>
      </c>
      <c r="C63" s="140">
        <v>1</v>
      </c>
      <c r="D63" s="140">
        <v>4</v>
      </c>
      <c r="E63" s="140">
        <v>1</v>
      </c>
      <c r="F63">
        <v>1</v>
      </c>
      <c r="G63" s="140">
        <v>3</v>
      </c>
      <c r="H63" s="140">
        <v>6</v>
      </c>
      <c r="I63" s="140">
        <v>1</v>
      </c>
      <c r="J63" s="140">
        <v>3</v>
      </c>
      <c r="K63" s="140">
        <v>1</v>
      </c>
      <c r="L63" s="16">
        <v>21</v>
      </c>
    </row>
    <row r="64" spans="1:12">
      <c r="A64" s="1"/>
      <c r="B64" s="1" t="s">
        <v>11</v>
      </c>
      <c r="C64" s="140">
        <v>1</v>
      </c>
      <c r="D64" s="140">
        <v>1</v>
      </c>
      <c r="E64" s="140">
        <v>3</v>
      </c>
      <c r="F64">
        <v>1</v>
      </c>
      <c r="G64" s="140">
        <v>2</v>
      </c>
      <c r="H64" s="140">
        <v>5</v>
      </c>
      <c r="I64" s="140">
        <v>1</v>
      </c>
      <c r="J64" s="140">
        <v>7</v>
      </c>
      <c r="K64" s="140">
        <v>3</v>
      </c>
      <c r="L64" s="16">
        <v>24</v>
      </c>
    </row>
    <row r="65" spans="1:12">
      <c r="A65" s="1" t="s">
        <v>36</v>
      </c>
      <c r="B65" s="1" t="s">
        <v>10</v>
      </c>
      <c r="C65" s="140">
        <v>3</v>
      </c>
      <c r="D65" s="140"/>
      <c r="E65" s="140">
        <v>4</v>
      </c>
      <c r="G65" s="140">
        <v>7</v>
      </c>
      <c r="H65" s="140">
        <v>4</v>
      </c>
      <c r="I65" s="140">
        <v>1</v>
      </c>
      <c r="J65" s="140">
        <v>11</v>
      </c>
      <c r="K65" s="140">
        <v>3</v>
      </c>
      <c r="L65" s="16">
        <v>33</v>
      </c>
    </row>
    <row r="66" spans="1:12">
      <c r="A66" s="1"/>
      <c r="B66" s="1" t="s">
        <v>109</v>
      </c>
      <c r="C66" s="140">
        <v>2</v>
      </c>
      <c r="D66" s="140"/>
      <c r="E66" s="140">
        <v>1</v>
      </c>
      <c r="G66" s="140">
        <v>5</v>
      </c>
      <c r="H66" s="140">
        <v>2</v>
      </c>
      <c r="I66" s="140"/>
      <c r="J66" s="140">
        <v>6</v>
      </c>
      <c r="K66" s="140">
        <v>1</v>
      </c>
      <c r="L66" s="16">
        <v>17</v>
      </c>
    </row>
    <row r="67" spans="1:12">
      <c r="A67" s="1"/>
      <c r="B67" s="1" t="s">
        <v>11</v>
      </c>
      <c r="C67" s="140">
        <v>1</v>
      </c>
      <c r="D67" s="140"/>
      <c r="E67" s="140">
        <v>3</v>
      </c>
      <c r="G67" s="140">
        <v>2</v>
      </c>
      <c r="H67" s="140">
        <v>2</v>
      </c>
      <c r="I67" s="140">
        <v>1</v>
      </c>
      <c r="J67" s="140">
        <v>5</v>
      </c>
      <c r="K67" s="140">
        <v>2</v>
      </c>
      <c r="L67" s="16">
        <v>16</v>
      </c>
    </row>
    <row r="68" spans="1:12">
      <c r="A68" s="1" t="s">
        <v>37</v>
      </c>
      <c r="B68" s="1" t="s">
        <v>10</v>
      </c>
      <c r="C68" s="140">
        <v>3</v>
      </c>
      <c r="D68" s="140">
        <v>1</v>
      </c>
      <c r="E68" s="140">
        <v>9</v>
      </c>
      <c r="F68">
        <v>3</v>
      </c>
      <c r="G68" s="140">
        <v>4</v>
      </c>
      <c r="H68" s="140">
        <v>7</v>
      </c>
      <c r="I68" s="140">
        <v>4</v>
      </c>
      <c r="J68" s="140">
        <v>15</v>
      </c>
      <c r="K68" s="140">
        <v>4</v>
      </c>
      <c r="L68" s="16">
        <v>50</v>
      </c>
    </row>
    <row r="69" spans="1:12">
      <c r="A69" s="1"/>
      <c r="B69" s="1" t="s">
        <v>109</v>
      </c>
      <c r="C69" s="140"/>
      <c r="D69" s="140"/>
      <c r="E69" s="140">
        <v>3</v>
      </c>
      <c r="G69" s="140">
        <v>2</v>
      </c>
      <c r="H69" s="140">
        <v>4</v>
      </c>
      <c r="I69" s="140">
        <v>1</v>
      </c>
      <c r="J69" s="140">
        <v>13</v>
      </c>
      <c r="K69" s="140"/>
      <c r="L69" s="16">
        <v>23</v>
      </c>
    </row>
    <row r="70" spans="1:12">
      <c r="A70" s="1"/>
      <c r="B70" s="1" t="s">
        <v>11</v>
      </c>
      <c r="C70" s="140">
        <v>3</v>
      </c>
      <c r="D70" s="140">
        <v>1</v>
      </c>
      <c r="E70" s="201">
        <v>6</v>
      </c>
      <c r="F70">
        <v>3</v>
      </c>
      <c r="G70" s="140">
        <v>2</v>
      </c>
      <c r="H70" s="140">
        <v>3</v>
      </c>
      <c r="I70" s="140">
        <v>3</v>
      </c>
      <c r="J70" s="140">
        <v>2</v>
      </c>
      <c r="K70" s="140">
        <v>4</v>
      </c>
      <c r="L70" s="16">
        <v>27</v>
      </c>
    </row>
    <row r="71" spans="1:12">
      <c r="A71" s="1" t="s">
        <v>38</v>
      </c>
      <c r="B71" s="1" t="s">
        <v>10</v>
      </c>
      <c r="C71" s="140">
        <v>11</v>
      </c>
      <c r="D71" s="140">
        <v>40</v>
      </c>
      <c r="E71" s="140">
        <v>36</v>
      </c>
      <c r="F71">
        <v>11</v>
      </c>
      <c r="G71" s="140">
        <v>52</v>
      </c>
      <c r="H71" s="140">
        <v>30</v>
      </c>
      <c r="I71" s="140">
        <v>17</v>
      </c>
      <c r="J71" s="140">
        <v>81</v>
      </c>
      <c r="K71" s="140">
        <v>20</v>
      </c>
      <c r="L71" s="16">
        <v>298</v>
      </c>
    </row>
    <row r="72" spans="1:12">
      <c r="A72" s="1"/>
      <c r="B72" s="1" t="s">
        <v>109</v>
      </c>
      <c r="C72" s="140">
        <v>4</v>
      </c>
      <c r="D72" s="140">
        <v>28</v>
      </c>
      <c r="E72" s="140">
        <v>8</v>
      </c>
      <c r="F72">
        <v>2</v>
      </c>
      <c r="G72" s="140">
        <v>29</v>
      </c>
      <c r="H72" s="140">
        <v>11</v>
      </c>
      <c r="I72" s="140">
        <v>4</v>
      </c>
      <c r="J72" s="140">
        <v>45</v>
      </c>
      <c r="K72" s="140">
        <v>6</v>
      </c>
      <c r="L72" s="16">
        <v>137</v>
      </c>
    </row>
    <row r="73" spans="1:12">
      <c r="A73" s="1"/>
      <c r="B73" s="1" t="s">
        <v>11</v>
      </c>
      <c r="C73" s="140">
        <v>7</v>
      </c>
      <c r="D73" s="140">
        <v>12</v>
      </c>
      <c r="E73" s="140">
        <v>28</v>
      </c>
      <c r="F73">
        <v>9</v>
      </c>
      <c r="G73" s="140">
        <v>23</v>
      </c>
      <c r="H73" s="140">
        <v>19</v>
      </c>
      <c r="I73" s="140">
        <v>13</v>
      </c>
      <c r="J73" s="140">
        <v>36</v>
      </c>
      <c r="K73" s="140">
        <v>14</v>
      </c>
      <c r="L73" s="16">
        <v>161</v>
      </c>
    </row>
    <row r="74" spans="1:12">
      <c r="A74" s="1" t="s">
        <v>120</v>
      </c>
      <c r="B74" s="1" t="s">
        <v>10</v>
      </c>
      <c r="C74" s="140">
        <v>18</v>
      </c>
      <c r="D74" s="140">
        <v>147</v>
      </c>
      <c r="E74" s="140">
        <v>131</v>
      </c>
      <c r="F74">
        <v>35</v>
      </c>
      <c r="G74" s="140">
        <v>119</v>
      </c>
      <c r="H74" s="140">
        <v>109</v>
      </c>
      <c r="I74" s="140">
        <v>24</v>
      </c>
      <c r="J74" s="140">
        <v>217</v>
      </c>
      <c r="K74" s="140">
        <v>44</v>
      </c>
      <c r="L74" s="16">
        <v>844</v>
      </c>
    </row>
    <row r="75" spans="1:12">
      <c r="B75" s="1" t="s">
        <v>109</v>
      </c>
      <c r="C75" s="140">
        <v>3</v>
      </c>
      <c r="D75" s="140">
        <v>86</v>
      </c>
      <c r="E75" s="140">
        <v>54</v>
      </c>
      <c r="F75">
        <v>7</v>
      </c>
      <c r="G75" s="140">
        <v>74</v>
      </c>
      <c r="H75" s="140">
        <v>58</v>
      </c>
      <c r="I75" s="140">
        <v>7</v>
      </c>
      <c r="J75" s="140">
        <v>138</v>
      </c>
      <c r="K75" s="140">
        <v>6</v>
      </c>
      <c r="L75" s="16">
        <v>433</v>
      </c>
    </row>
    <row r="76" spans="1:12">
      <c r="B76" s="1" t="s">
        <v>11</v>
      </c>
      <c r="C76" s="140">
        <v>15</v>
      </c>
      <c r="D76" s="140">
        <v>61</v>
      </c>
      <c r="E76" s="140">
        <v>77</v>
      </c>
      <c r="F76">
        <v>28</v>
      </c>
      <c r="G76" s="140">
        <v>45</v>
      </c>
      <c r="H76" s="140">
        <v>51</v>
      </c>
      <c r="I76" s="140">
        <v>17</v>
      </c>
      <c r="J76" s="140">
        <v>79</v>
      </c>
      <c r="K76" s="140">
        <v>38</v>
      </c>
      <c r="L76" s="16">
        <v>411</v>
      </c>
    </row>
    <row r="77" spans="1:12">
      <c r="A77" s="1" t="s">
        <v>91</v>
      </c>
      <c r="B77" s="1" t="s">
        <v>10</v>
      </c>
      <c r="C77" s="140">
        <v>12</v>
      </c>
      <c r="D77" s="140">
        <v>73</v>
      </c>
      <c r="E77" s="140">
        <v>53</v>
      </c>
      <c r="F77">
        <v>6</v>
      </c>
      <c r="G77" s="140">
        <v>40</v>
      </c>
      <c r="H77" s="140">
        <v>70</v>
      </c>
      <c r="I77" s="140">
        <v>10</v>
      </c>
      <c r="J77" s="140">
        <v>123</v>
      </c>
      <c r="K77" s="140">
        <v>7</v>
      </c>
      <c r="L77" s="16">
        <v>394</v>
      </c>
    </row>
    <row r="78" spans="1:12">
      <c r="A78" s="1"/>
      <c r="B78" s="1" t="s">
        <v>109</v>
      </c>
      <c r="C78" s="140">
        <v>1</v>
      </c>
      <c r="D78" s="140">
        <v>53</v>
      </c>
      <c r="E78" s="140">
        <v>27</v>
      </c>
      <c r="F78">
        <v>2</v>
      </c>
      <c r="G78" s="140">
        <v>32</v>
      </c>
      <c r="H78" s="140">
        <v>35</v>
      </c>
      <c r="I78" s="140">
        <v>3</v>
      </c>
      <c r="J78" s="140">
        <v>77</v>
      </c>
      <c r="K78" s="140">
        <v>1</v>
      </c>
      <c r="L78" s="16">
        <v>231</v>
      </c>
    </row>
    <row r="79" spans="1:12">
      <c r="A79" s="1"/>
      <c r="B79" s="1" t="s">
        <v>11</v>
      </c>
      <c r="C79" s="140">
        <v>11</v>
      </c>
      <c r="D79" s="140">
        <v>20</v>
      </c>
      <c r="E79" s="140">
        <v>26</v>
      </c>
      <c r="F79">
        <v>4</v>
      </c>
      <c r="G79" s="140">
        <v>8</v>
      </c>
      <c r="H79" s="140">
        <v>35</v>
      </c>
      <c r="I79" s="140">
        <v>7</v>
      </c>
      <c r="J79" s="140">
        <v>46</v>
      </c>
      <c r="K79" s="140">
        <v>6</v>
      </c>
      <c r="L79" s="16">
        <v>163</v>
      </c>
    </row>
    <row r="80" spans="1:12">
      <c r="A80" s="1" t="s">
        <v>122</v>
      </c>
      <c r="B80" s="1" t="s">
        <v>10</v>
      </c>
      <c r="C80" s="140">
        <v>1</v>
      </c>
      <c r="D80" s="140">
        <v>13</v>
      </c>
      <c r="E80" s="140">
        <v>17</v>
      </c>
      <c r="F80">
        <v>1</v>
      </c>
      <c r="G80" s="140">
        <v>8</v>
      </c>
      <c r="H80" s="140">
        <v>13</v>
      </c>
      <c r="I80" s="140">
        <v>2</v>
      </c>
      <c r="J80" s="140">
        <v>22</v>
      </c>
      <c r="K80" s="140">
        <v>1</v>
      </c>
      <c r="L80" s="16">
        <v>78</v>
      </c>
    </row>
    <row r="81" spans="1:12">
      <c r="A81" s="1"/>
      <c r="B81" s="1" t="s">
        <v>109</v>
      </c>
      <c r="C81" s="140"/>
      <c r="D81" s="140">
        <v>7</v>
      </c>
      <c r="E81" s="140">
        <v>8</v>
      </c>
      <c r="F81">
        <v>1</v>
      </c>
      <c r="G81" s="140">
        <v>7</v>
      </c>
      <c r="H81" s="140">
        <v>7</v>
      </c>
      <c r="I81" s="140">
        <v>1</v>
      </c>
      <c r="J81" s="140">
        <v>15</v>
      </c>
      <c r="K81" s="140"/>
      <c r="L81" s="16">
        <v>46</v>
      </c>
    </row>
    <row r="82" spans="1:12">
      <c r="A82" s="1"/>
      <c r="B82" s="1" t="s">
        <v>11</v>
      </c>
      <c r="C82" s="140">
        <v>1</v>
      </c>
      <c r="D82" s="140">
        <v>6</v>
      </c>
      <c r="E82" s="140">
        <v>9</v>
      </c>
      <c r="G82" s="140">
        <v>1</v>
      </c>
      <c r="H82" s="140">
        <v>6</v>
      </c>
      <c r="I82" s="140">
        <v>1</v>
      </c>
      <c r="J82" s="140">
        <v>7</v>
      </c>
      <c r="K82" s="140">
        <v>1</v>
      </c>
      <c r="L82" s="16">
        <v>32</v>
      </c>
    </row>
    <row r="83" spans="1:12" s="11" customFormat="1">
      <c r="A83" s="108" t="s">
        <v>10</v>
      </c>
      <c r="B83" s="108" t="s">
        <v>10</v>
      </c>
      <c r="C83" s="228">
        <f t="shared" ref="C83:E85" si="2">SUM(C50+C53+C56+C59+C62+C65+C68+C71+C74+C77+C80)</f>
        <v>59</v>
      </c>
      <c r="D83" s="228">
        <f t="shared" si="2"/>
        <v>289</v>
      </c>
      <c r="E83" s="228">
        <f t="shared" si="2"/>
        <v>271</v>
      </c>
      <c r="F83" s="88"/>
      <c r="G83" s="228">
        <f t="shared" ref="G83:L85" si="3">SUM(G50+G53+G56+G59+G62+G65+G68+G71+G74+G77+G80)</f>
        <v>248</v>
      </c>
      <c r="H83" s="228">
        <f t="shared" si="3"/>
        <v>254</v>
      </c>
      <c r="I83" s="228">
        <f t="shared" si="3"/>
        <v>63</v>
      </c>
      <c r="J83" s="228">
        <f t="shared" si="3"/>
        <v>500</v>
      </c>
      <c r="K83" s="228">
        <f t="shared" si="3"/>
        <v>88</v>
      </c>
      <c r="L83" s="106">
        <f t="shared" si="3"/>
        <v>1834</v>
      </c>
    </row>
    <row r="84" spans="1:12" s="11" customFormat="1">
      <c r="A84" s="108"/>
      <c r="B84" s="110" t="s">
        <v>109</v>
      </c>
      <c r="C84" s="228">
        <f t="shared" si="2"/>
        <v>11</v>
      </c>
      <c r="D84" s="228">
        <f t="shared" si="2"/>
        <v>186</v>
      </c>
      <c r="E84" s="228">
        <f t="shared" si="2"/>
        <v>108</v>
      </c>
      <c r="F84" s="88"/>
      <c r="G84" s="228">
        <f t="shared" si="3"/>
        <v>155</v>
      </c>
      <c r="H84" s="228">
        <f t="shared" si="3"/>
        <v>127</v>
      </c>
      <c r="I84" s="228">
        <f t="shared" si="3"/>
        <v>20</v>
      </c>
      <c r="J84" s="228">
        <f t="shared" si="3"/>
        <v>310</v>
      </c>
      <c r="K84" s="228">
        <f t="shared" si="3"/>
        <v>16</v>
      </c>
      <c r="L84" s="106">
        <f t="shared" si="3"/>
        <v>949</v>
      </c>
    </row>
    <row r="85" spans="1:12" s="11" customFormat="1">
      <c r="A85" s="111"/>
      <c r="B85" s="112" t="s">
        <v>11</v>
      </c>
      <c r="C85" s="229">
        <f t="shared" si="2"/>
        <v>48</v>
      </c>
      <c r="D85" s="229">
        <f t="shared" si="2"/>
        <v>103</v>
      </c>
      <c r="E85" s="229">
        <f t="shared" si="2"/>
        <v>163</v>
      </c>
      <c r="F85" s="14"/>
      <c r="G85" s="229">
        <f t="shared" si="3"/>
        <v>93</v>
      </c>
      <c r="H85" s="229">
        <f t="shared" si="3"/>
        <v>127</v>
      </c>
      <c r="I85" s="229">
        <f t="shared" si="3"/>
        <v>43</v>
      </c>
      <c r="J85" s="229">
        <f t="shared" si="3"/>
        <v>190</v>
      </c>
      <c r="K85" s="229">
        <f t="shared" si="3"/>
        <v>72</v>
      </c>
      <c r="L85" s="107">
        <f t="shared" si="3"/>
        <v>885</v>
      </c>
    </row>
    <row r="86" spans="1:12">
      <c r="A86" s="114"/>
      <c r="B86" s="108"/>
    </row>
    <row r="87" spans="1:12">
      <c r="A87" s="53"/>
      <c r="B87" s="53"/>
    </row>
    <row r="88" spans="1:12">
      <c r="C88" s="207"/>
      <c r="D88" s="207"/>
      <c r="E88" s="207"/>
      <c r="F88" s="207"/>
      <c r="G88" s="207"/>
      <c r="H88" s="207"/>
      <c r="I88" s="207"/>
      <c r="J88" s="207"/>
      <c r="K88" s="207"/>
      <c r="L88" s="207"/>
    </row>
  </sheetData>
  <mergeCells count="2">
    <mergeCell ref="A6:B6"/>
    <mergeCell ref="A49:B49"/>
  </mergeCells>
  <phoneticPr fontId="21" type="noConversion"/>
  <printOptions gridLines="1"/>
  <pageMargins left="0.75" right="0.75" top="0.32" bottom="0.86" header="0" footer="0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3"/>
  <sheetViews>
    <sheetView workbookViewId="0">
      <selection activeCell="L75" sqref="L75"/>
    </sheetView>
  </sheetViews>
  <sheetFormatPr baseColWidth="10" defaultRowHeight="12.75"/>
  <cols>
    <col min="1" max="1" width="11.140625" customWidth="1"/>
    <col min="2" max="2" width="8.7109375" customWidth="1"/>
    <col min="3" max="8" width="10.7109375" customWidth="1"/>
    <col min="9" max="9" width="10.7109375" style="36" customWidth="1"/>
    <col min="10" max="11" width="10.7109375" customWidth="1"/>
    <col min="12" max="12" width="11.85546875" style="11" bestFit="1" customWidth="1"/>
  </cols>
  <sheetData>
    <row r="1" spans="1:12">
      <c r="A1" s="2"/>
      <c r="B1" s="2"/>
      <c r="C1" s="2"/>
      <c r="D1" s="2"/>
      <c r="E1" s="2"/>
      <c r="F1" s="2"/>
      <c r="G1" s="2"/>
      <c r="H1" s="2"/>
      <c r="I1" s="117"/>
      <c r="J1" s="2"/>
      <c r="K1" s="2"/>
      <c r="L1" s="100"/>
    </row>
    <row r="2" spans="1:12">
      <c r="A2" s="3" t="s">
        <v>242</v>
      </c>
      <c r="B2" s="3"/>
      <c r="C2" s="4"/>
      <c r="D2" s="4"/>
      <c r="E2" s="4"/>
      <c r="F2" s="4"/>
      <c r="G2" s="4"/>
      <c r="H2" s="4"/>
      <c r="I2" s="4"/>
      <c r="J2" s="4"/>
      <c r="K2" s="4"/>
      <c r="L2" s="101"/>
    </row>
    <row r="3" spans="1:12" s="36" customFormat="1">
      <c r="A3" s="138"/>
      <c r="B3" s="138"/>
      <c r="C3" s="118"/>
      <c r="D3" s="118"/>
      <c r="E3" s="118"/>
      <c r="F3" s="118"/>
      <c r="G3" s="118"/>
      <c r="H3" s="118"/>
      <c r="I3" s="118"/>
      <c r="J3" s="118"/>
      <c r="K3" s="118"/>
      <c r="L3" s="139"/>
    </row>
    <row r="4" spans="1:12">
      <c r="A4" s="5"/>
      <c r="B4" s="5"/>
      <c r="C4" s="5"/>
      <c r="D4" s="5"/>
      <c r="E4" s="5"/>
      <c r="F4" s="5"/>
      <c r="G4" s="5"/>
      <c r="H4" s="5"/>
      <c r="I4" s="118"/>
      <c r="J4" s="5"/>
      <c r="K4" s="5"/>
      <c r="L4" s="102"/>
    </row>
    <row r="5" spans="1:12">
      <c r="A5" s="10"/>
      <c r="B5" s="9"/>
      <c r="C5" s="6" t="s">
        <v>0</v>
      </c>
      <c r="D5" s="6" t="s">
        <v>1</v>
      </c>
      <c r="E5" s="6" t="s">
        <v>2</v>
      </c>
      <c r="F5" s="6" t="s">
        <v>3</v>
      </c>
      <c r="G5" s="6" t="s">
        <v>4</v>
      </c>
      <c r="H5" s="6" t="s">
        <v>5</v>
      </c>
      <c r="I5" s="119" t="s">
        <v>6</v>
      </c>
      <c r="J5" s="6" t="s">
        <v>7</v>
      </c>
      <c r="K5" s="6" t="s">
        <v>8</v>
      </c>
      <c r="L5" s="6" t="s">
        <v>9</v>
      </c>
    </row>
    <row r="6" spans="1:12">
      <c r="A6" s="401" t="s">
        <v>40</v>
      </c>
      <c r="B6" s="401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>
      <c r="A7" s="1" t="s">
        <v>29</v>
      </c>
      <c r="B7" s="1" t="s">
        <v>10</v>
      </c>
      <c r="C7" s="140">
        <v>1</v>
      </c>
      <c r="D7" s="140">
        <v>1</v>
      </c>
      <c r="E7" s="140">
        <v>1</v>
      </c>
      <c r="F7" s="140">
        <v>2</v>
      </c>
      <c r="G7" s="140">
        <v>1</v>
      </c>
      <c r="H7" s="140">
        <v>1</v>
      </c>
      <c r="I7" s="140"/>
      <c r="J7" s="140">
        <v>2</v>
      </c>
      <c r="K7" s="140"/>
      <c r="L7" s="16">
        <v>9</v>
      </c>
    </row>
    <row r="8" spans="1:12">
      <c r="A8" s="1"/>
      <c r="B8" s="1" t="s">
        <v>109</v>
      </c>
      <c r="C8" s="140"/>
      <c r="D8" s="140"/>
      <c r="E8" s="140">
        <v>1</v>
      </c>
      <c r="F8" s="140"/>
      <c r="G8" s="140"/>
      <c r="H8" s="140">
        <v>1</v>
      </c>
      <c r="I8" s="140"/>
      <c r="J8" s="140">
        <v>2</v>
      </c>
      <c r="K8" s="140"/>
      <c r="L8" s="16">
        <v>4</v>
      </c>
    </row>
    <row r="9" spans="1:12">
      <c r="A9" s="1"/>
      <c r="B9" s="1" t="s">
        <v>11</v>
      </c>
      <c r="C9" s="140">
        <v>1</v>
      </c>
      <c r="D9" s="140">
        <v>1</v>
      </c>
      <c r="E9" s="140"/>
      <c r="F9" s="140">
        <v>2</v>
      </c>
      <c r="G9" s="140">
        <v>1</v>
      </c>
      <c r="H9" s="140"/>
      <c r="I9" s="140"/>
      <c r="J9" s="140"/>
      <c r="K9" s="140"/>
      <c r="L9" s="16">
        <v>5</v>
      </c>
    </row>
    <row r="10" spans="1:12">
      <c r="A10" s="1" t="s">
        <v>30</v>
      </c>
      <c r="B10" s="1" t="s">
        <v>10</v>
      </c>
      <c r="C10" s="140">
        <v>17</v>
      </c>
      <c r="D10" s="140">
        <v>74</v>
      </c>
      <c r="E10" s="140">
        <v>161</v>
      </c>
      <c r="F10" s="140">
        <v>56</v>
      </c>
      <c r="G10" s="140">
        <v>101</v>
      </c>
      <c r="H10" s="140">
        <v>48</v>
      </c>
      <c r="I10" s="140">
        <v>39</v>
      </c>
      <c r="J10" s="140">
        <v>137</v>
      </c>
      <c r="K10" s="140">
        <v>35</v>
      </c>
      <c r="L10" s="16">
        <v>668</v>
      </c>
    </row>
    <row r="11" spans="1:12">
      <c r="A11" s="1"/>
      <c r="B11" s="1" t="s">
        <v>109</v>
      </c>
      <c r="C11" s="140">
        <v>9</v>
      </c>
      <c r="D11" s="140">
        <v>31</v>
      </c>
      <c r="E11" s="140">
        <v>78</v>
      </c>
      <c r="F11" s="140">
        <v>28</v>
      </c>
      <c r="G11" s="140">
        <v>47</v>
      </c>
      <c r="H11" s="140">
        <v>17</v>
      </c>
      <c r="I11" s="140">
        <v>28</v>
      </c>
      <c r="J11" s="140">
        <v>68</v>
      </c>
      <c r="K11" s="140">
        <v>20</v>
      </c>
      <c r="L11" s="16">
        <v>326</v>
      </c>
    </row>
    <row r="12" spans="1:12">
      <c r="A12" s="1"/>
      <c r="B12" s="1" t="s">
        <v>11</v>
      </c>
      <c r="C12" s="140">
        <v>8</v>
      </c>
      <c r="D12" s="140">
        <v>43</v>
      </c>
      <c r="E12" s="201">
        <v>83</v>
      </c>
      <c r="F12" s="140">
        <v>28</v>
      </c>
      <c r="G12" s="140">
        <v>54</v>
      </c>
      <c r="H12" s="140">
        <v>31</v>
      </c>
      <c r="I12" s="140">
        <v>11</v>
      </c>
      <c r="J12" s="140">
        <v>69</v>
      </c>
      <c r="K12" s="140">
        <v>15</v>
      </c>
      <c r="L12" s="16">
        <v>342</v>
      </c>
    </row>
    <row r="13" spans="1:12">
      <c r="A13" s="1" t="s">
        <v>31</v>
      </c>
      <c r="B13" s="1" t="s">
        <v>10</v>
      </c>
      <c r="C13" s="140">
        <v>40</v>
      </c>
      <c r="D13" s="140">
        <v>201</v>
      </c>
      <c r="E13" s="140">
        <v>269</v>
      </c>
      <c r="F13" s="140">
        <v>118</v>
      </c>
      <c r="G13" s="140">
        <v>253</v>
      </c>
      <c r="H13" s="140">
        <v>86</v>
      </c>
      <c r="I13" s="140">
        <v>94</v>
      </c>
      <c r="J13" s="140">
        <v>360</v>
      </c>
      <c r="K13" s="140">
        <v>91</v>
      </c>
      <c r="L13" s="208">
        <v>1512</v>
      </c>
    </row>
    <row r="14" spans="1:12">
      <c r="A14" s="1"/>
      <c r="B14" s="1" t="s">
        <v>109</v>
      </c>
      <c r="C14" s="140">
        <v>24</v>
      </c>
      <c r="D14" s="140">
        <v>116</v>
      </c>
      <c r="E14" s="140">
        <v>160</v>
      </c>
      <c r="F14" s="140">
        <v>57</v>
      </c>
      <c r="G14" s="140">
        <v>125</v>
      </c>
      <c r="H14" s="140">
        <v>50</v>
      </c>
      <c r="I14" s="140">
        <v>63</v>
      </c>
      <c r="J14" s="140">
        <v>193</v>
      </c>
      <c r="K14" s="140">
        <v>47</v>
      </c>
      <c r="L14" s="208">
        <v>835</v>
      </c>
    </row>
    <row r="15" spans="1:12">
      <c r="A15" s="1"/>
      <c r="B15" s="1" t="s">
        <v>11</v>
      </c>
      <c r="C15" s="140">
        <v>16</v>
      </c>
      <c r="D15" s="140">
        <v>85</v>
      </c>
      <c r="E15" s="140">
        <v>109</v>
      </c>
      <c r="F15" s="140">
        <v>61</v>
      </c>
      <c r="G15" s="140">
        <v>128</v>
      </c>
      <c r="H15" s="140">
        <v>36</v>
      </c>
      <c r="I15" s="140">
        <v>31</v>
      </c>
      <c r="J15" s="140">
        <v>167</v>
      </c>
      <c r="K15" s="140">
        <v>44</v>
      </c>
      <c r="L15" s="16">
        <v>677</v>
      </c>
    </row>
    <row r="16" spans="1:12">
      <c r="A16" s="1" t="s">
        <v>33</v>
      </c>
      <c r="B16" s="1" t="s">
        <v>10</v>
      </c>
      <c r="C16" s="140">
        <v>92</v>
      </c>
      <c r="D16" s="140">
        <v>286</v>
      </c>
      <c r="E16" s="140">
        <v>341</v>
      </c>
      <c r="F16" s="140">
        <v>163</v>
      </c>
      <c r="G16" s="140">
        <v>357</v>
      </c>
      <c r="H16" s="140">
        <v>118</v>
      </c>
      <c r="I16" s="140">
        <v>94</v>
      </c>
      <c r="J16" s="140">
        <v>552</v>
      </c>
      <c r="K16" s="140">
        <v>123</v>
      </c>
      <c r="L16" s="208">
        <v>2126</v>
      </c>
    </row>
    <row r="17" spans="1:12">
      <c r="A17" s="1"/>
      <c r="B17" s="1" t="s">
        <v>109</v>
      </c>
      <c r="C17" s="140">
        <v>53</v>
      </c>
      <c r="D17" s="140">
        <v>171</v>
      </c>
      <c r="E17" s="140">
        <v>207</v>
      </c>
      <c r="F17" s="140">
        <v>90</v>
      </c>
      <c r="G17" s="140">
        <v>181</v>
      </c>
      <c r="H17" s="140">
        <v>70</v>
      </c>
      <c r="I17" s="140">
        <v>56</v>
      </c>
      <c r="J17" s="140">
        <v>310</v>
      </c>
      <c r="K17" s="140">
        <v>75</v>
      </c>
      <c r="L17" s="208">
        <v>1213</v>
      </c>
    </row>
    <row r="18" spans="1:12">
      <c r="A18" s="17"/>
      <c r="B18" s="1" t="s">
        <v>11</v>
      </c>
      <c r="C18" s="140">
        <v>39</v>
      </c>
      <c r="D18" s="140">
        <v>115</v>
      </c>
      <c r="E18" s="140">
        <v>134</v>
      </c>
      <c r="F18" s="140">
        <v>73</v>
      </c>
      <c r="G18" s="140">
        <v>176</v>
      </c>
      <c r="H18" s="140">
        <v>48</v>
      </c>
      <c r="I18" s="140">
        <v>38</v>
      </c>
      <c r="J18" s="140">
        <v>242</v>
      </c>
      <c r="K18" s="140">
        <v>48</v>
      </c>
      <c r="L18" s="208">
        <v>913</v>
      </c>
    </row>
    <row r="19" spans="1:12">
      <c r="A19" s="1" t="s">
        <v>34</v>
      </c>
      <c r="B19" s="1" t="s">
        <v>10</v>
      </c>
      <c r="C19" s="140">
        <v>99</v>
      </c>
      <c r="D19" s="140">
        <v>309</v>
      </c>
      <c r="E19" s="140">
        <v>330</v>
      </c>
      <c r="F19" s="140">
        <v>160</v>
      </c>
      <c r="G19" s="140">
        <v>340</v>
      </c>
      <c r="H19" s="140">
        <v>116</v>
      </c>
      <c r="I19" s="140">
        <v>75</v>
      </c>
      <c r="J19" s="140">
        <v>491</v>
      </c>
      <c r="K19" s="140">
        <v>100</v>
      </c>
      <c r="L19" s="208">
        <v>2020</v>
      </c>
    </row>
    <row r="20" spans="1:12">
      <c r="A20" s="1"/>
      <c r="B20" s="1" t="s">
        <v>109</v>
      </c>
      <c r="C20" s="140">
        <v>55</v>
      </c>
      <c r="D20" s="140">
        <v>187</v>
      </c>
      <c r="E20" s="140">
        <v>213</v>
      </c>
      <c r="F20" s="140">
        <v>77</v>
      </c>
      <c r="G20" s="140">
        <v>184</v>
      </c>
      <c r="H20" s="140">
        <v>69</v>
      </c>
      <c r="I20" s="140">
        <v>44</v>
      </c>
      <c r="J20" s="140">
        <v>272</v>
      </c>
      <c r="K20" s="140">
        <v>58</v>
      </c>
      <c r="L20" s="208">
        <v>1159</v>
      </c>
    </row>
    <row r="21" spans="1:12">
      <c r="A21" s="17"/>
      <c r="B21" s="1" t="s">
        <v>11</v>
      </c>
      <c r="C21" s="140">
        <v>44</v>
      </c>
      <c r="D21" s="140">
        <v>122</v>
      </c>
      <c r="E21" s="140">
        <v>117</v>
      </c>
      <c r="F21" s="140">
        <v>83</v>
      </c>
      <c r="G21" s="140">
        <v>156</v>
      </c>
      <c r="H21" s="140">
        <v>47</v>
      </c>
      <c r="I21" s="140">
        <v>31</v>
      </c>
      <c r="J21" s="140">
        <v>219</v>
      </c>
      <c r="K21" s="140">
        <v>42</v>
      </c>
      <c r="L21" s="16">
        <v>861</v>
      </c>
    </row>
    <row r="22" spans="1:12">
      <c r="A22" s="1" t="s">
        <v>35</v>
      </c>
      <c r="B22" s="1" t="s">
        <v>10</v>
      </c>
      <c r="C22" s="140">
        <v>84</v>
      </c>
      <c r="D22" s="140">
        <v>345</v>
      </c>
      <c r="E22" s="140">
        <v>348</v>
      </c>
      <c r="F22" s="140">
        <v>150</v>
      </c>
      <c r="G22" s="140">
        <v>343</v>
      </c>
      <c r="H22" s="140">
        <v>117</v>
      </c>
      <c r="I22" s="140">
        <v>78</v>
      </c>
      <c r="J22" s="140">
        <v>458</v>
      </c>
      <c r="K22" s="140">
        <v>88</v>
      </c>
      <c r="L22" s="208">
        <v>2011</v>
      </c>
    </row>
    <row r="23" spans="1:12">
      <c r="A23" s="1"/>
      <c r="B23" s="1" t="s">
        <v>109</v>
      </c>
      <c r="C23" s="140">
        <v>58</v>
      </c>
      <c r="D23" s="140">
        <v>191</v>
      </c>
      <c r="E23" s="140">
        <v>220</v>
      </c>
      <c r="F23" s="140">
        <v>74</v>
      </c>
      <c r="G23" s="140">
        <v>190</v>
      </c>
      <c r="H23" s="140">
        <v>66</v>
      </c>
      <c r="I23" s="140">
        <v>59</v>
      </c>
      <c r="J23" s="140">
        <v>261</v>
      </c>
      <c r="K23" s="140">
        <v>50</v>
      </c>
      <c r="L23" s="16">
        <v>1169</v>
      </c>
    </row>
    <row r="24" spans="1:12">
      <c r="A24" s="17"/>
      <c r="B24" s="1" t="s">
        <v>11</v>
      </c>
      <c r="C24" s="140">
        <v>26</v>
      </c>
      <c r="D24" s="140">
        <v>154</v>
      </c>
      <c r="E24" s="140">
        <v>128</v>
      </c>
      <c r="F24" s="140">
        <v>76</v>
      </c>
      <c r="G24" s="140">
        <v>153</v>
      </c>
      <c r="H24" s="140">
        <v>51</v>
      </c>
      <c r="I24" s="140">
        <v>19</v>
      </c>
      <c r="J24" s="140">
        <v>197</v>
      </c>
      <c r="K24" s="140">
        <v>38</v>
      </c>
      <c r="L24" s="16">
        <v>842</v>
      </c>
    </row>
    <row r="25" spans="1:12">
      <c r="A25" s="8" t="s">
        <v>36</v>
      </c>
      <c r="B25" s="1" t="s">
        <v>10</v>
      </c>
      <c r="C25" s="140">
        <v>64</v>
      </c>
      <c r="D25" s="140">
        <v>261</v>
      </c>
      <c r="E25" s="140">
        <v>272</v>
      </c>
      <c r="F25" s="140">
        <v>97</v>
      </c>
      <c r="G25" s="140">
        <v>255</v>
      </c>
      <c r="H25" s="140">
        <v>75</v>
      </c>
      <c r="I25" s="140">
        <v>41</v>
      </c>
      <c r="J25" s="140">
        <v>270</v>
      </c>
      <c r="K25" s="140">
        <v>82</v>
      </c>
      <c r="L25" s="208">
        <v>1417</v>
      </c>
    </row>
    <row r="26" spans="1:12">
      <c r="A26" s="8"/>
      <c r="B26" s="1" t="s">
        <v>109</v>
      </c>
      <c r="C26" s="140">
        <v>42</v>
      </c>
      <c r="D26" s="140">
        <v>152</v>
      </c>
      <c r="E26" s="140">
        <v>163</v>
      </c>
      <c r="F26" s="140">
        <v>55</v>
      </c>
      <c r="G26" s="140">
        <v>125</v>
      </c>
      <c r="H26" s="140">
        <v>45</v>
      </c>
      <c r="I26" s="140">
        <v>26</v>
      </c>
      <c r="J26" s="140">
        <v>169</v>
      </c>
      <c r="K26" s="140">
        <v>54</v>
      </c>
      <c r="L26" s="16">
        <v>831</v>
      </c>
    </row>
    <row r="27" spans="1:12">
      <c r="A27" s="16"/>
      <c r="B27" s="1" t="s">
        <v>11</v>
      </c>
      <c r="C27" s="140">
        <v>22</v>
      </c>
      <c r="D27" s="140">
        <v>109</v>
      </c>
      <c r="E27" s="201">
        <v>109</v>
      </c>
      <c r="F27" s="140">
        <v>42</v>
      </c>
      <c r="G27" s="140">
        <v>130</v>
      </c>
      <c r="H27" s="140">
        <v>30</v>
      </c>
      <c r="I27" s="140">
        <v>15</v>
      </c>
      <c r="J27" s="140">
        <v>101</v>
      </c>
      <c r="K27" s="140">
        <v>28</v>
      </c>
      <c r="L27" s="16">
        <v>586</v>
      </c>
    </row>
    <row r="28" spans="1:12">
      <c r="A28" s="17" t="s">
        <v>37</v>
      </c>
      <c r="B28" s="1" t="s">
        <v>10</v>
      </c>
      <c r="C28" s="140">
        <v>55</v>
      </c>
      <c r="D28" s="140">
        <v>201</v>
      </c>
      <c r="E28" s="140">
        <v>204</v>
      </c>
      <c r="F28" s="140">
        <v>84</v>
      </c>
      <c r="G28" s="140">
        <v>175</v>
      </c>
      <c r="H28" s="140">
        <v>86</v>
      </c>
      <c r="I28" s="140">
        <v>36</v>
      </c>
      <c r="J28" s="140">
        <v>241</v>
      </c>
      <c r="K28" s="140">
        <v>54</v>
      </c>
      <c r="L28" s="16">
        <v>1136</v>
      </c>
    </row>
    <row r="29" spans="1:12">
      <c r="A29" s="17"/>
      <c r="B29" s="1" t="s">
        <v>109</v>
      </c>
      <c r="C29" s="140">
        <v>26</v>
      </c>
      <c r="D29" s="140">
        <v>105</v>
      </c>
      <c r="E29" s="140">
        <v>135</v>
      </c>
      <c r="F29" s="140">
        <v>39</v>
      </c>
      <c r="G29" s="140">
        <v>88</v>
      </c>
      <c r="H29" s="140">
        <v>56</v>
      </c>
      <c r="I29" s="140">
        <v>20</v>
      </c>
      <c r="J29" s="140">
        <v>129</v>
      </c>
      <c r="K29" s="140">
        <v>30</v>
      </c>
      <c r="L29" s="16">
        <v>628</v>
      </c>
    </row>
    <row r="30" spans="1:12">
      <c r="A30" s="17"/>
      <c r="B30" s="1" t="s">
        <v>11</v>
      </c>
      <c r="C30" s="140">
        <v>29</v>
      </c>
      <c r="D30" s="140">
        <v>96</v>
      </c>
      <c r="E30" s="140">
        <v>69</v>
      </c>
      <c r="F30" s="140">
        <v>45</v>
      </c>
      <c r="G30" s="140">
        <v>87</v>
      </c>
      <c r="H30" s="140">
        <v>30</v>
      </c>
      <c r="I30" s="140">
        <v>16</v>
      </c>
      <c r="J30" s="140">
        <v>112</v>
      </c>
      <c r="K30" s="140">
        <v>24</v>
      </c>
      <c r="L30" s="16">
        <v>508</v>
      </c>
    </row>
    <row r="31" spans="1:12">
      <c r="A31" s="17" t="s">
        <v>38</v>
      </c>
      <c r="B31" s="1" t="s">
        <v>10</v>
      </c>
      <c r="C31" s="140">
        <v>122</v>
      </c>
      <c r="D31" s="140">
        <v>473</v>
      </c>
      <c r="E31" s="140">
        <v>628</v>
      </c>
      <c r="F31" s="140">
        <v>191</v>
      </c>
      <c r="G31" s="140">
        <v>406</v>
      </c>
      <c r="H31" s="140">
        <v>289</v>
      </c>
      <c r="I31" s="140">
        <v>84</v>
      </c>
      <c r="J31" s="140">
        <v>589</v>
      </c>
      <c r="K31" s="140">
        <v>146</v>
      </c>
      <c r="L31" s="208">
        <v>2928</v>
      </c>
    </row>
    <row r="32" spans="1:12">
      <c r="A32" s="17"/>
      <c r="B32" s="1" t="s">
        <v>109</v>
      </c>
      <c r="C32" s="140">
        <v>58</v>
      </c>
      <c r="D32" s="140">
        <v>254</v>
      </c>
      <c r="E32" s="140">
        <v>397</v>
      </c>
      <c r="F32" s="140">
        <v>88</v>
      </c>
      <c r="G32" s="140">
        <v>222</v>
      </c>
      <c r="H32" s="140">
        <v>195</v>
      </c>
      <c r="I32" s="140">
        <v>43</v>
      </c>
      <c r="J32" s="140">
        <v>347</v>
      </c>
      <c r="K32" s="140">
        <v>94</v>
      </c>
      <c r="L32" s="16">
        <v>1698</v>
      </c>
    </row>
    <row r="33" spans="1:12">
      <c r="A33" s="17"/>
      <c r="B33" s="1" t="s">
        <v>11</v>
      </c>
      <c r="C33" s="140">
        <v>64</v>
      </c>
      <c r="D33" s="140">
        <v>219</v>
      </c>
      <c r="E33" s="140">
        <v>231</v>
      </c>
      <c r="F33" s="140">
        <v>103</v>
      </c>
      <c r="G33" s="140">
        <v>184</v>
      </c>
      <c r="H33" s="140">
        <v>94</v>
      </c>
      <c r="I33" s="140">
        <v>41</v>
      </c>
      <c r="J33" s="140">
        <v>242</v>
      </c>
      <c r="K33" s="140">
        <v>52</v>
      </c>
      <c r="L33" s="16">
        <v>1230</v>
      </c>
    </row>
    <row r="34" spans="1:12">
      <c r="A34" s="17" t="s">
        <v>39</v>
      </c>
      <c r="B34" s="1" t="s">
        <v>10</v>
      </c>
      <c r="C34" s="140">
        <v>132</v>
      </c>
      <c r="D34" s="140">
        <v>581</v>
      </c>
      <c r="E34" s="140">
        <v>508</v>
      </c>
      <c r="F34" s="140">
        <v>206</v>
      </c>
      <c r="G34" s="140">
        <v>303</v>
      </c>
      <c r="H34" s="140">
        <v>219</v>
      </c>
      <c r="I34" s="140">
        <v>127</v>
      </c>
      <c r="J34" s="140">
        <v>612</v>
      </c>
      <c r="K34" s="140">
        <v>139</v>
      </c>
      <c r="L34" s="208">
        <v>2827</v>
      </c>
    </row>
    <row r="35" spans="1:12">
      <c r="A35" s="17"/>
      <c r="B35" s="1" t="s">
        <v>109</v>
      </c>
      <c r="C35" s="140">
        <v>67</v>
      </c>
      <c r="D35" s="140">
        <v>302</v>
      </c>
      <c r="E35" s="140">
        <v>271</v>
      </c>
      <c r="F35" s="140">
        <v>100</v>
      </c>
      <c r="G35" s="140">
        <v>142</v>
      </c>
      <c r="H35" s="140">
        <v>108</v>
      </c>
      <c r="I35" s="140">
        <v>60</v>
      </c>
      <c r="J35" s="140">
        <v>321</v>
      </c>
      <c r="K35" s="140">
        <v>74</v>
      </c>
      <c r="L35" s="16">
        <v>1445</v>
      </c>
    </row>
    <row r="36" spans="1:12">
      <c r="A36" s="17"/>
      <c r="B36" s="1" t="s">
        <v>11</v>
      </c>
      <c r="C36" s="140">
        <v>65</v>
      </c>
      <c r="D36" s="140">
        <v>279</v>
      </c>
      <c r="E36" s="140">
        <v>237</v>
      </c>
      <c r="F36" s="140">
        <v>106</v>
      </c>
      <c r="G36" s="140">
        <v>161</v>
      </c>
      <c r="H36" s="140">
        <v>111</v>
      </c>
      <c r="I36" s="140">
        <v>67</v>
      </c>
      <c r="J36" s="140">
        <v>291</v>
      </c>
      <c r="K36" s="140">
        <v>65</v>
      </c>
      <c r="L36" s="16">
        <v>1382</v>
      </c>
    </row>
    <row r="37" spans="1:12" s="11" customFormat="1">
      <c r="A37" s="16" t="s">
        <v>10</v>
      </c>
      <c r="B37" s="12" t="s">
        <v>10</v>
      </c>
      <c r="C37" s="104">
        <f>SUM(C7+C10+C13+C16+C19+C22+C25+C28+C31+C34)</f>
        <v>706</v>
      </c>
      <c r="D37" s="104">
        <f t="shared" ref="D37:K37" si="0">SUM(D7+D10+D13+D16+D19+D22+D25+D28+D31+D34)</f>
        <v>2732</v>
      </c>
      <c r="E37" s="104">
        <f t="shared" si="0"/>
        <v>3062</v>
      </c>
      <c r="F37" s="104">
        <f t="shared" si="0"/>
        <v>1227</v>
      </c>
      <c r="G37" s="104">
        <f t="shared" si="0"/>
        <v>2534</v>
      </c>
      <c r="H37" s="104">
        <f t="shared" si="0"/>
        <v>1155</v>
      </c>
      <c r="I37" s="104">
        <f t="shared" si="0"/>
        <v>668</v>
      </c>
      <c r="J37" s="104">
        <f t="shared" si="0"/>
        <v>3712</v>
      </c>
      <c r="K37" s="104">
        <f t="shared" si="0"/>
        <v>858</v>
      </c>
      <c r="L37" s="104">
        <f>SUM(C37:K37)</f>
        <v>16654</v>
      </c>
    </row>
    <row r="38" spans="1:12" s="11" customFormat="1">
      <c r="A38" s="16"/>
      <c r="B38" s="12" t="s">
        <v>109</v>
      </c>
      <c r="C38" s="104">
        <f t="shared" ref="C38:K39" si="1">SUM(C8+C11+C14+C17+C20+C23+C26+C29+C32+C35)</f>
        <v>392</v>
      </c>
      <c r="D38" s="104">
        <f t="shared" si="1"/>
        <v>1509</v>
      </c>
      <c r="E38" s="104">
        <f t="shared" si="1"/>
        <v>1845</v>
      </c>
      <c r="F38" s="104">
        <f t="shared" si="1"/>
        <v>608</v>
      </c>
      <c r="G38" s="104">
        <f t="shared" si="1"/>
        <v>1304</v>
      </c>
      <c r="H38" s="104">
        <f t="shared" si="1"/>
        <v>677</v>
      </c>
      <c r="I38" s="104">
        <f t="shared" si="1"/>
        <v>399</v>
      </c>
      <c r="J38" s="104">
        <f t="shared" si="1"/>
        <v>2072</v>
      </c>
      <c r="K38" s="104">
        <f t="shared" si="1"/>
        <v>502</v>
      </c>
      <c r="L38" s="104">
        <f>SUM(C38:K38)</f>
        <v>9308</v>
      </c>
    </row>
    <row r="39" spans="1:12" s="11" customFormat="1">
      <c r="A39" s="115"/>
      <c r="B39" s="116" t="s">
        <v>11</v>
      </c>
      <c r="C39" s="105">
        <f t="shared" si="1"/>
        <v>314</v>
      </c>
      <c r="D39" s="105">
        <f t="shared" si="1"/>
        <v>1223</v>
      </c>
      <c r="E39" s="105">
        <f t="shared" si="1"/>
        <v>1217</v>
      </c>
      <c r="F39" s="105">
        <f t="shared" si="1"/>
        <v>619</v>
      </c>
      <c r="G39" s="105">
        <f t="shared" si="1"/>
        <v>1230</v>
      </c>
      <c r="H39" s="105">
        <f t="shared" si="1"/>
        <v>478</v>
      </c>
      <c r="I39" s="105">
        <f t="shared" si="1"/>
        <v>269</v>
      </c>
      <c r="J39" s="105">
        <f t="shared" si="1"/>
        <v>1640</v>
      </c>
      <c r="K39" s="105">
        <f t="shared" si="1"/>
        <v>356</v>
      </c>
      <c r="L39" s="105">
        <f>SUM(C39:K39)</f>
        <v>7346</v>
      </c>
    </row>
    <row r="40" spans="1:12" s="11" customFormat="1">
      <c r="A40" s="89"/>
      <c r="B40" s="12"/>
      <c r="C40" s="104"/>
      <c r="D40" s="104"/>
      <c r="E40" s="104"/>
      <c r="F40" s="104"/>
      <c r="G40" s="104"/>
      <c r="H40" s="104"/>
      <c r="I40" s="104"/>
      <c r="J40" s="104"/>
      <c r="K40" s="104"/>
      <c r="L40" s="104"/>
    </row>
    <row r="41" spans="1:12" s="11" customFormat="1">
      <c r="A41" s="89"/>
      <c r="B41" s="12"/>
      <c r="C41" s="104"/>
      <c r="D41" s="104"/>
      <c r="E41" s="104"/>
      <c r="F41" s="104"/>
      <c r="G41" s="104"/>
      <c r="H41" s="104"/>
      <c r="I41" s="104"/>
      <c r="J41" s="104"/>
      <c r="K41" s="104"/>
      <c r="L41" s="104"/>
    </row>
    <row r="42" spans="1:12" s="11" customFormat="1">
      <c r="A42" s="89"/>
      <c r="B42" s="12"/>
      <c r="C42" s="120"/>
      <c r="D42" s="120"/>
      <c r="E42" s="120"/>
      <c r="F42" s="120"/>
      <c r="G42" s="120"/>
      <c r="H42" s="120"/>
      <c r="I42" s="120"/>
      <c r="J42" s="120"/>
      <c r="K42" s="120"/>
      <c r="L42" s="120"/>
    </row>
    <row r="43" spans="1:12">
      <c r="A43" s="10"/>
      <c r="B43" s="9"/>
      <c r="C43" s="6" t="s">
        <v>0</v>
      </c>
      <c r="D43" s="6" t="s">
        <v>1</v>
      </c>
      <c r="E43" s="6" t="s">
        <v>2</v>
      </c>
      <c r="F43" s="6" t="s">
        <v>3</v>
      </c>
      <c r="G43" s="6" t="s">
        <v>4</v>
      </c>
      <c r="H43" s="6" t="s">
        <v>5</v>
      </c>
      <c r="I43" s="119" t="s">
        <v>6</v>
      </c>
      <c r="J43" s="6" t="s">
        <v>7</v>
      </c>
      <c r="K43" s="6" t="s">
        <v>8</v>
      </c>
      <c r="L43" s="6" t="s">
        <v>9</v>
      </c>
    </row>
    <row r="44" spans="1:12">
      <c r="A44" s="401" t="s">
        <v>42</v>
      </c>
      <c r="B44" s="401"/>
      <c r="C44" s="131"/>
      <c r="D44" s="131"/>
      <c r="E44" s="131"/>
      <c r="F44" s="131"/>
      <c r="G44" s="131"/>
      <c r="H44" s="131"/>
      <c r="I44" s="131"/>
      <c r="J44" s="131"/>
      <c r="K44" s="131"/>
      <c r="L44" s="132"/>
    </row>
    <row r="45" spans="1:12">
      <c r="A45" s="1" t="s">
        <v>31</v>
      </c>
      <c r="B45" s="1" t="s">
        <v>10</v>
      </c>
      <c r="C45" s="140"/>
      <c r="D45" s="140">
        <v>1</v>
      </c>
      <c r="E45" s="140">
        <v>4</v>
      </c>
      <c r="F45" s="140">
        <v>1</v>
      </c>
      <c r="G45" s="140">
        <v>1</v>
      </c>
      <c r="H45" s="140"/>
      <c r="I45" s="140"/>
      <c r="J45" s="140">
        <v>4</v>
      </c>
      <c r="K45" s="140">
        <v>4</v>
      </c>
      <c r="L45" s="16">
        <v>15</v>
      </c>
    </row>
    <row r="46" spans="1:12">
      <c r="A46" s="1"/>
      <c r="B46" s="1" t="s">
        <v>109</v>
      </c>
      <c r="C46" s="140"/>
      <c r="D46" s="140"/>
      <c r="E46" s="140">
        <v>1</v>
      </c>
      <c r="F46" s="140"/>
      <c r="G46" s="140">
        <v>1</v>
      </c>
      <c r="H46" s="140"/>
      <c r="I46" s="140"/>
      <c r="J46" s="140">
        <v>1</v>
      </c>
      <c r="K46" s="140"/>
      <c r="L46" s="16">
        <v>3</v>
      </c>
    </row>
    <row r="47" spans="1:12">
      <c r="A47" s="1"/>
      <c r="B47" s="1" t="s">
        <v>11</v>
      </c>
      <c r="C47" s="140"/>
      <c r="D47" s="140">
        <v>1</v>
      </c>
      <c r="E47" s="140">
        <v>3</v>
      </c>
      <c r="F47" s="140">
        <v>1</v>
      </c>
      <c r="G47" s="140"/>
      <c r="H47" s="140"/>
      <c r="I47" s="140"/>
      <c r="J47" s="140">
        <v>3</v>
      </c>
      <c r="K47" s="140">
        <v>4</v>
      </c>
      <c r="L47" s="16">
        <v>12</v>
      </c>
    </row>
    <row r="48" spans="1:12">
      <c r="A48" s="1" t="s">
        <v>33</v>
      </c>
      <c r="B48" s="1" t="s">
        <v>10</v>
      </c>
      <c r="C48" s="140"/>
      <c r="D48" s="140">
        <v>1</v>
      </c>
      <c r="E48" s="201">
        <v>2</v>
      </c>
      <c r="F48" s="201">
        <v>5</v>
      </c>
      <c r="G48" s="201">
        <v>4</v>
      </c>
      <c r="H48" s="201"/>
      <c r="I48" s="201">
        <v>1</v>
      </c>
      <c r="J48" s="140">
        <v>7</v>
      </c>
      <c r="K48" s="201">
        <v>1</v>
      </c>
      <c r="L48" s="16">
        <v>21</v>
      </c>
    </row>
    <row r="49" spans="1:12">
      <c r="A49" s="1"/>
      <c r="B49" s="1" t="s">
        <v>109</v>
      </c>
      <c r="C49" s="140"/>
      <c r="D49" s="140"/>
      <c r="E49" s="140"/>
      <c r="F49" s="140">
        <v>2</v>
      </c>
      <c r="G49" s="140">
        <v>2</v>
      </c>
      <c r="H49" s="140"/>
      <c r="I49" s="140">
        <v>1</v>
      </c>
      <c r="J49" s="140">
        <v>3</v>
      </c>
      <c r="K49" s="140"/>
      <c r="L49" s="16">
        <v>8</v>
      </c>
    </row>
    <row r="50" spans="1:12">
      <c r="A50" s="17"/>
      <c r="B50" s="1" t="s">
        <v>11</v>
      </c>
      <c r="C50" s="140"/>
      <c r="D50" s="140">
        <v>1</v>
      </c>
      <c r="E50" s="140">
        <v>2</v>
      </c>
      <c r="F50" s="201">
        <v>3</v>
      </c>
      <c r="G50" s="201">
        <v>2</v>
      </c>
      <c r="H50" s="201"/>
      <c r="I50" s="201"/>
      <c r="J50" s="140">
        <v>4</v>
      </c>
      <c r="K50" s="140">
        <v>1</v>
      </c>
      <c r="L50" s="16">
        <v>13</v>
      </c>
    </row>
    <row r="51" spans="1:12">
      <c r="A51" s="1" t="s">
        <v>34</v>
      </c>
      <c r="B51" s="1" t="s">
        <v>10</v>
      </c>
      <c r="C51" s="140"/>
      <c r="D51" s="140">
        <v>2</v>
      </c>
      <c r="E51" s="201">
        <v>6</v>
      </c>
      <c r="F51" s="201">
        <v>3</v>
      </c>
      <c r="G51" s="201">
        <v>9</v>
      </c>
      <c r="H51" s="201"/>
      <c r="I51" s="201">
        <v>2</v>
      </c>
      <c r="J51" s="140">
        <v>8</v>
      </c>
      <c r="K51" s="201">
        <v>1</v>
      </c>
      <c r="L51" s="16">
        <v>31</v>
      </c>
    </row>
    <row r="52" spans="1:12">
      <c r="A52" s="1"/>
      <c r="B52" s="1" t="s">
        <v>109</v>
      </c>
      <c r="C52" s="140"/>
      <c r="D52" s="140">
        <v>1</v>
      </c>
      <c r="E52" s="140">
        <v>2</v>
      </c>
      <c r="F52" s="201">
        <v>1</v>
      </c>
      <c r="G52" s="201">
        <v>6</v>
      </c>
      <c r="H52" s="201"/>
      <c r="I52" s="201">
        <v>1</v>
      </c>
      <c r="J52" s="140"/>
      <c r="K52" s="140"/>
      <c r="L52" s="16">
        <v>11</v>
      </c>
    </row>
    <row r="53" spans="1:12">
      <c r="A53" s="17"/>
      <c r="B53" s="1" t="s">
        <v>11</v>
      </c>
      <c r="C53" s="140"/>
      <c r="D53" s="140">
        <v>1</v>
      </c>
      <c r="E53" s="201">
        <v>4</v>
      </c>
      <c r="F53" s="201">
        <v>2</v>
      </c>
      <c r="G53" s="201">
        <v>3</v>
      </c>
      <c r="H53" s="201"/>
      <c r="I53" s="201">
        <v>1</v>
      </c>
      <c r="J53" s="140">
        <v>8</v>
      </c>
      <c r="K53" s="201">
        <v>1</v>
      </c>
      <c r="L53" s="16">
        <v>20</v>
      </c>
    </row>
    <row r="54" spans="1:12">
      <c r="A54" s="1" t="s">
        <v>35</v>
      </c>
      <c r="B54" s="1" t="s">
        <v>10</v>
      </c>
      <c r="C54" s="140"/>
      <c r="D54" s="140">
        <v>4</v>
      </c>
      <c r="E54" s="140">
        <v>7</v>
      </c>
      <c r="F54" s="140">
        <v>15</v>
      </c>
      <c r="G54" s="140">
        <v>10</v>
      </c>
      <c r="H54" s="140"/>
      <c r="I54" s="140">
        <v>5</v>
      </c>
      <c r="J54" s="140">
        <v>18</v>
      </c>
      <c r="K54" s="140">
        <v>2</v>
      </c>
      <c r="L54" s="16">
        <v>61</v>
      </c>
    </row>
    <row r="55" spans="1:12">
      <c r="A55" s="1"/>
      <c r="B55" s="1" t="s">
        <v>109</v>
      </c>
      <c r="C55" s="140"/>
      <c r="D55" s="140">
        <v>2</v>
      </c>
      <c r="E55" s="140"/>
      <c r="F55" s="140">
        <v>4</v>
      </c>
      <c r="G55" s="140">
        <v>2</v>
      </c>
      <c r="H55" s="140"/>
      <c r="I55" s="140">
        <v>4</v>
      </c>
      <c r="J55" s="140">
        <v>5</v>
      </c>
      <c r="K55" s="140"/>
      <c r="L55" s="16">
        <v>17</v>
      </c>
    </row>
    <row r="56" spans="1:12">
      <c r="A56" s="17"/>
      <c r="B56" s="1" t="s">
        <v>11</v>
      </c>
      <c r="C56" s="140"/>
      <c r="D56" s="140">
        <v>2</v>
      </c>
      <c r="E56" s="140">
        <v>7</v>
      </c>
      <c r="F56" s="140">
        <v>11</v>
      </c>
      <c r="G56" s="140">
        <v>8</v>
      </c>
      <c r="H56" s="140"/>
      <c r="I56" s="140">
        <v>1</v>
      </c>
      <c r="J56" s="140">
        <v>13</v>
      </c>
      <c r="K56" s="140">
        <v>2</v>
      </c>
      <c r="L56" s="16">
        <v>44</v>
      </c>
    </row>
    <row r="57" spans="1:12">
      <c r="A57" s="8" t="s">
        <v>36</v>
      </c>
      <c r="B57" s="1" t="s">
        <v>10</v>
      </c>
      <c r="C57" s="140"/>
      <c r="D57" s="140">
        <v>4</v>
      </c>
      <c r="E57" s="140">
        <v>11</v>
      </c>
      <c r="F57" s="140">
        <v>18</v>
      </c>
      <c r="G57" s="140">
        <v>18</v>
      </c>
      <c r="H57" s="140"/>
      <c r="I57" s="140">
        <v>3</v>
      </c>
      <c r="J57" s="140">
        <v>21</v>
      </c>
      <c r="K57" s="140">
        <v>5</v>
      </c>
      <c r="L57" s="16">
        <v>80</v>
      </c>
    </row>
    <row r="58" spans="1:12">
      <c r="A58" s="8"/>
      <c r="B58" s="1" t="s">
        <v>109</v>
      </c>
      <c r="C58" s="140"/>
      <c r="D58" s="140">
        <v>1</v>
      </c>
      <c r="E58" s="140">
        <v>3</v>
      </c>
      <c r="F58" s="140">
        <v>5</v>
      </c>
      <c r="G58" s="140">
        <v>4</v>
      </c>
      <c r="H58" s="140"/>
      <c r="I58" s="140">
        <v>3</v>
      </c>
      <c r="J58" s="140">
        <v>5</v>
      </c>
      <c r="K58" s="140"/>
      <c r="L58" s="16">
        <v>21</v>
      </c>
    </row>
    <row r="59" spans="1:12">
      <c r="A59" s="16"/>
      <c r="B59" s="1" t="s">
        <v>11</v>
      </c>
      <c r="C59" s="140"/>
      <c r="D59" s="140">
        <v>3</v>
      </c>
      <c r="E59" s="140">
        <v>8</v>
      </c>
      <c r="F59" s="140">
        <v>13</v>
      </c>
      <c r="G59" s="140">
        <v>14</v>
      </c>
      <c r="H59" s="140"/>
      <c r="I59" s="140"/>
      <c r="J59" s="140">
        <v>16</v>
      </c>
      <c r="K59" s="140">
        <v>5</v>
      </c>
      <c r="L59" s="16">
        <v>59</v>
      </c>
    </row>
    <row r="60" spans="1:12">
      <c r="A60" s="17" t="s">
        <v>37</v>
      </c>
      <c r="B60" s="1" t="s">
        <v>10</v>
      </c>
      <c r="C60" s="140"/>
      <c r="D60" s="140">
        <v>5</v>
      </c>
      <c r="E60" s="140">
        <v>8</v>
      </c>
      <c r="F60" s="140">
        <v>21</v>
      </c>
      <c r="G60" s="140">
        <v>16</v>
      </c>
      <c r="H60" s="140"/>
      <c r="I60" s="140">
        <v>3</v>
      </c>
      <c r="J60" s="140">
        <v>23</v>
      </c>
      <c r="K60" s="140">
        <v>8</v>
      </c>
      <c r="L60" s="16">
        <v>84</v>
      </c>
    </row>
    <row r="61" spans="1:12">
      <c r="A61" s="17"/>
      <c r="B61" s="1" t="s">
        <v>109</v>
      </c>
      <c r="C61" s="140"/>
      <c r="D61" s="140">
        <v>3</v>
      </c>
      <c r="E61" s="140">
        <v>1</v>
      </c>
      <c r="F61" s="140">
        <v>5</v>
      </c>
      <c r="G61" s="140">
        <v>5</v>
      </c>
      <c r="H61" s="140"/>
      <c r="I61" s="140">
        <v>2</v>
      </c>
      <c r="J61" s="140">
        <v>4</v>
      </c>
      <c r="K61" s="140">
        <v>2</v>
      </c>
      <c r="L61" s="16">
        <v>22</v>
      </c>
    </row>
    <row r="62" spans="1:12">
      <c r="A62" s="17"/>
      <c r="B62" s="1" t="s">
        <v>11</v>
      </c>
      <c r="C62" s="140"/>
      <c r="D62" s="140">
        <v>2</v>
      </c>
      <c r="E62" s="140">
        <v>7</v>
      </c>
      <c r="F62" s="140">
        <v>16</v>
      </c>
      <c r="G62" s="140">
        <v>11</v>
      </c>
      <c r="H62" s="140"/>
      <c r="I62" s="140">
        <v>1</v>
      </c>
      <c r="J62" s="140">
        <v>19</v>
      </c>
      <c r="K62" s="140">
        <v>6</v>
      </c>
      <c r="L62" s="16">
        <v>62</v>
      </c>
    </row>
    <row r="63" spans="1:12">
      <c r="A63" s="17" t="s">
        <v>38</v>
      </c>
      <c r="B63" s="1" t="s">
        <v>10</v>
      </c>
      <c r="C63" s="140"/>
      <c r="D63" s="140">
        <v>20</v>
      </c>
      <c r="E63" s="140">
        <v>60</v>
      </c>
      <c r="F63" s="140">
        <v>98</v>
      </c>
      <c r="G63" s="140">
        <v>66</v>
      </c>
      <c r="H63" s="140"/>
      <c r="I63" s="140">
        <v>21</v>
      </c>
      <c r="J63" s="140">
        <v>161</v>
      </c>
      <c r="K63" s="140">
        <v>45</v>
      </c>
      <c r="L63" s="16">
        <v>471</v>
      </c>
    </row>
    <row r="64" spans="1:12">
      <c r="A64" s="17"/>
      <c r="B64" s="1" t="s">
        <v>109</v>
      </c>
      <c r="C64" s="140"/>
      <c r="D64" s="140">
        <v>3</v>
      </c>
      <c r="E64" s="140">
        <v>10</v>
      </c>
      <c r="F64" s="140">
        <v>34</v>
      </c>
      <c r="G64" s="140">
        <v>21</v>
      </c>
      <c r="H64" s="140"/>
      <c r="I64" s="140">
        <v>14</v>
      </c>
      <c r="J64" s="140">
        <v>60</v>
      </c>
      <c r="K64" s="140">
        <v>2</v>
      </c>
      <c r="L64" s="16">
        <v>144</v>
      </c>
    </row>
    <row r="65" spans="1:12">
      <c r="A65" s="17"/>
      <c r="B65" s="1" t="s">
        <v>11</v>
      </c>
      <c r="C65" s="140"/>
      <c r="D65" s="140">
        <v>17</v>
      </c>
      <c r="E65" s="140">
        <v>50</v>
      </c>
      <c r="F65" s="140">
        <v>64</v>
      </c>
      <c r="G65" s="140">
        <v>45</v>
      </c>
      <c r="H65" s="140"/>
      <c r="I65" s="140">
        <v>7</v>
      </c>
      <c r="J65" s="140">
        <v>101</v>
      </c>
      <c r="K65" s="140">
        <v>43</v>
      </c>
      <c r="L65" s="16">
        <v>327</v>
      </c>
    </row>
    <row r="66" spans="1:12">
      <c r="A66" s="17" t="s">
        <v>120</v>
      </c>
      <c r="B66" s="1" t="s">
        <v>10</v>
      </c>
      <c r="C66" s="140"/>
      <c r="D66" s="140">
        <v>31</v>
      </c>
      <c r="E66" s="140">
        <v>90</v>
      </c>
      <c r="F66" s="140">
        <v>153</v>
      </c>
      <c r="G66" s="140">
        <v>104</v>
      </c>
      <c r="H66" s="140"/>
      <c r="I66" s="140">
        <v>44</v>
      </c>
      <c r="J66" s="140">
        <v>285</v>
      </c>
      <c r="K66" s="140">
        <v>65</v>
      </c>
      <c r="L66" s="16">
        <v>772</v>
      </c>
    </row>
    <row r="67" spans="1:12">
      <c r="A67" s="17"/>
      <c r="B67" s="1" t="s">
        <v>109</v>
      </c>
      <c r="C67" s="140"/>
      <c r="D67" s="140">
        <v>11</v>
      </c>
      <c r="E67" s="140">
        <v>22</v>
      </c>
      <c r="F67" s="140">
        <v>54</v>
      </c>
      <c r="G67" s="140">
        <v>47</v>
      </c>
      <c r="H67" s="140"/>
      <c r="I67" s="140">
        <v>34</v>
      </c>
      <c r="J67" s="140">
        <v>106</v>
      </c>
      <c r="K67" s="140">
        <v>2</v>
      </c>
      <c r="L67" s="16">
        <v>276</v>
      </c>
    </row>
    <row r="68" spans="1:12">
      <c r="A68" s="17"/>
      <c r="B68" s="1" t="s">
        <v>11</v>
      </c>
      <c r="C68" s="140"/>
      <c r="D68" s="140">
        <v>20</v>
      </c>
      <c r="E68" s="140">
        <v>68</v>
      </c>
      <c r="F68" s="140">
        <v>99</v>
      </c>
      <c r="G68" s="140">
        <v>57</v>
      </c>
      <c r="H68" s="140"/>
      <c r="I68" s="140">
        <v>10</v>
      </c>
      <c r="J68" s="140">
        <v>179</v>
      </c>
      <c r="K68" s="140">
        <v>63</v>
      </c>
      <c r="L68" s="16">
        <v>496</v>
      </c>
    </row>
    <row r="69" spans="1:12">
      <c r="A69" s="17" t="s">
        <v>91</v>
      </c>
      <c r="B69" s="1" t="s">
        <v>10</v>
      </c>
      <c r="C69" s="140"/>
      <c r="D69" s="140">
        <v>9</v>
      </c>
      <c r="E69" s="140">
        <v>34</v>
      </c>
      <c r="F69" s="140">
        <v>64</v>
      </c>
      <c r="G69" s="140">
        <v>60</v>
      </c>
      <c r="H69" s="140"/>
      <c r="I69" s="140">
        <v>23</v>
      </c>
      <c r="J69" s="140">
        <v>125</v>
      </c>
      <c r="K69" s="140">
        <v>24</v>
      </c>
      <c r="L69" s="16">
        <v>339</v>
      </c>
    </row>
    <row r="70" spans="1:12" s="11" customFormat="1">
      <c r="A70" s="16"/>
      <c r="B70" s="1" t="s">
        <v>109</v>
      </c>
      <c r="C70" s="140"/>
      <c r="D70" s="140">
        <v>3</v>
      </c>
      <c r="E70" s="140">
        <v>10</v>
      </c>
      <c r="F70" s="140">
        <v>22</v>
      </c>
      <c r="G70" s="140">
        <v>29</v>
      </c>
      <c r="H70" s="140"/>
      <c r="I70" s="140">
        <v>18</v>
      </c>
      <c r="J70" s="140">
        <v>52</v>
      </c>
      <c r="K70" s="140"/>
      <c r="L70" s="16">
        <v>134</v>
      </c>
    </row>
    <row r="71" spans="1:12" s="11" customFormat="1">
      <c r="A71" s="16"/>
      <c r="B71" s="1" t="s">
        <v>11</v>
      </c>
      <c r="C71" s="140"/>
      <c r="D71" s="140">
        <v>6</v>
      </c>
      <c r="E71" s="140">
        <v>24</v>
      </c>
      <c r="F71" s="140">
        <v>42</v>
      </c>
      <c r="G71" s="140">
        <v>31</v>
      </c>
      <c r="H71" s="140"/>
      <c r="I71" s="140">
        <v>5</v>
      </c>
      <c r="J71" s="140">
        <v>73</v>
      </c>
      <c r="K71" s="140">
        <v>24</v>
      </c>
      <c r="L71" s="16">
        <v>205</v>
      </c>
    </row>
    <row r="72" spans="1:12" s="11" customFormat="1">
      <c r="A72" s="17" t="s">
        <v>122</v>
      </c>
      <c r="B72" s="1" t="s">
        <v>10</v>
      </c>
      <c r="C72" s="140"/>
      <c r="D72" s="140">
        <v>2</v>
      </c>
      <c r="E72" s="140">
        <v>7</v>
      </c>
      <c r="F72" s="140">
        <v>7</v>
      </c>
      <c r="G72" s="140">
        <v>4</v>
      </c>
      <c r="H72" s="140"/>
      <c r="I72" s="140">
        <v>1</v>
      </c>
      <c r="J72" s="140">
        <v>18</v>
      </c>
      <c r="K72" s="140">
        <v>4</v>
      </c>
      <c r="L72" s="16">
        <v>43</v>
      </c>
    </row>
    <row r="73" spans="1:12">
      <c r="A73" s="17"/>
      <c r="B73" s="1" t="s">
        <v>109</v>
      </c>
      <c r="C73" s="140"/>
      <c r="D73" s="140">
        <v>1</v>
      </c>
      <c r="E73" s="140">
        <v>1</v>
      </c>
      <c r="F73" s="140">
        <v>2</v>
      </c>
      <c r="G73" s="140">
        <v>2</v>
      </c>
      <c r="H73" s="140"/>
      <c r="I73" s="140">
        <v>1</v>
      </c>
      <c r="J73" s="140">
        <v>3</v>
      </c>
      <c r="K73" s="140"/>
      <c r="L73" s="16">
        <v>10</v>
      </c>
    </row>
    <row r="74" spans="1:12">
      <c r="A74" s="17"/>
      <c r="B74" s="1" t="s">
        <v>11</v>
      </c>
      <c r="C74" s="140"/>
      <c r="D74" s="140">
        <v>1</v>
      </c>
      <c r="E74" s="140">
        <v>6</v>
      </c>
      <c r="F74" s="140">
        <v>5</v>
      </c>
      <c r="G74" s="140">
        <v>2</v>
      </c>
      <c r="H74" s="140"/>
      <c r="I74" s="140"/>
      <c r="J74" s="140">
        <v>15</v>
      </c>
      <c r="K74" s="140">
        <v>4</v>
      </c>
      <c r="L74" s="16">
        <v>33</v>
      </c>
    </row>
    <row r="75" spans="1:12" s="11" customFormat="1">
      <c r="A75" s="16" t="s">
        <v>10</v>
      </c>
      <c r="B75" s="12" t="s">
        <v>10</v>
      </c>
      <c r="C75" s="120">
        <f>SUM(C45+C48+C51+C54+C57+C60+C63+C66+C69+C72)</f>
        <v>0</v>
      </c>
      <c r="D75" s="120">
        <f>SUM(D45+D48+D51+D54+D57+D60+D63+D66+D69+D72)</f>
        <v>79</v>
      </c>
      <c r="E75" s="120">
        <f>SUM(E45+E48+E51+E54+E57+E60+E63+E66+E69+E72)</f>
        <v>229</v>
      </c>
      <c r="F75" s="120">
        <f t="shared" ref="F75:K75" si="2">SUM(F45+F48+F51+F54+F57+F60+F63+F66+F69+F72)</f>
        <v>385</v>
      </c>
      <c r="G75" s="120">
        <f t="shared" si="2"/>
        <v>292</v>
      </c>
      <c r="H75" s="120">
        <f t="shared" si="2"/>
        <v>0</v>
      </c>
      <c r="I75" s="120">
        <f t="shared" si="2"/>
        <v>103</v>
      </c>
      <c r="J75" s="120">
        <f t="shared" si="2"/>
        <v>670</v>
      </c>
      <c r="K75" s="120">
        <f t="shared" si="2"/>
        <v>159</v>
      </c>
      <c r="L75" s="96">
        <f>SUM(C75:K75)</f>
        <v>1917</v>
      </c>
    </row>
    <row r="76" spans="1:12" s="11" customFormat="1">
      <c r="A76" s="16"/>
      <c r="B76" s="12" t="s">
        <v>109</v>
      </c>
      <c r="C76" s="120">
        <f>SUM(C46+C49+C52+C55+C58+C61+C64+C67+C70+C73)</f>
        <v>0</v>
      </c>
      <c r="D76" s="120">
        <f t="shared" ref="D76:K77" si="3">SUM(D46+D49+D52+D55+D58+D61+D64+D67+D70+D73)</f>
        <v>25</v>
      </c>
      <c r="E76" s="120">
        <f t="shared" si="3"/>
        <v>50</v>
      </c>
      <c r="F76" s="120">
        <f>SUM(F46+F49+F52+F55+F58+F61+F64+F67+F70+F73)</f>
        <v>129</v>
      </c>
      <c r="G76" s="120">
        <f>SUM(G46+G49+G52+G55+G58+G61+G64+G67+G70+G73)</f>
        <v>119</v>
      </c>
      <c r="H76" s="120">
        <f>SUM(H46+H49+H52+H55+H58+H61+H64+H67+H70+H73)</f>
        <v>0</v>
      </c>
      <c r="I76" s="120">
        <f>SUM(I46+I49+I52+I55+I58+I61+I64+I67+I70+I73)</f>
        <v>78</v>
      </c>
      <c r="J76" s="120">
        <f t="shared" si="3"/>
        <v>239</v>
      </c>
      <c r="K76" s="120">
        <f t="shared" si="3"/>
        <v>6</v>
      </c>
      <c r="L76" s="96">
        <f>SUM(C76:K76)</f>
        <v>646</v>
      </c>
    </row>
    <row r="77" spans="1:12" s="11" customFormat="1">
      <c r="A77" s="115"/>
      <c r="B77" s="116" t="s">
        <v>11</v>
      </c>
      <c r="C77" s="121">
        <f>SUM(C47+C50+C53+C56+C59+C62+C65+C68+C71+C74)</f>
        <v>0</v>
      </c>
      <c r="D77" s="121">
        <f t="shared" si="3"/>
        <v>54</v>
      </c>
      <c r="E77" s="121">
        <f t="shared" si="3"/>
        <v>179</v>
      </c>
      <c r="F77" s="121">
        <f t="shared" si="3"/>
        <v>256</v>
      </c>
      <c r="G77" s="121">
        <f t="shared" si="3"/>
        <v>173</v>
      </c>
      <c r="H77" s="121">
        <f t="shared" si="3"/>
        <v>0</v>
      </c>
      <c r="I77" s="121">
        <f t="shared" si="3"/>
        <v>25</v>
      </c>
      <c r="J77" s="121">
        <f t="shared" si="3"/>
        <v>431</v>
      </c>
      <c r="K77" s="121">
        <f t="shared" si="3"/>
        <v>153</v>
      </c>
      <c r="L77" s="204">
        <f>SUM(C77:K77)</f>
        <v>1271</v>
      </c>
    </row>
    <row r="78" spans="1:12">
      <c r="A78" s="17"/>
      <c r="B78" s="17"/>
    </row>
    <row r="79" spans="1:12">
      <c r="A79" s="17"/>
      <c r="B79" s="17"/>
    </row>
    <row r="80" spans="1:12">
      <c r="A80" s="17"/>
      <c r="B80" s="17"/>
    </row>
    <row r="81" spans="1:2">
      <c r="A81" s="17"/>
      <c r="B81" s="17"/>
    </row>
    <row r="82" spans="1:2">
      <c r="A82" s="17"/>
      <c r="B82" s="17"/>
    </row>
    <row r="83" spans="1:2">
      <c r="A83" s="17"/>
      <c r="B83" s="17"/>
    </row>
    <row r="84" spans="1:2">
      <c r="A84" s="17"/>
      <c r="B84" s="17"/>
    </row>
    <row r="85" spans="1:2">
      <c r="A85" s="17"/>
      <c r="B85" s="17"/>
    </row>
    <row r="86" spans="1:2">
      <c r="A86" s="17"/>
      <c r="B86" s="17"/>
    </row>
    <row r="87" spans="1:2">
      <c r="A87" s="17"/>
      <c r="B87" s="17"/>
    </row>
    <row r="88" spans="1:2">
      <c r="A88" s="17"/>
      <c r="B88" s="17"/>
    </row>
    <row r="89" spans="1:2">
      <c r="A89" s="17"/>
      <c r="B89" s="17"/>
    </row>
    <row r="90" spans="1:2">
      <c r="A90" s="17"/>
      <c r="B90" s="17"/>
    </row>
    <row r="91" spans="1:2">
      <c r="A91" s="17"/>
      <c r="B91" s="17"/>
    </row>
    <row r="92" spans="1:2">
      <c r="A92" s="17"/>
      <c r="B92" s="17"/>
    </row>
    <row r="93" spans="1:2">
      <c r="A93" s="17"/>
      <c r="B93" s="17"/>
    </row>
    <row r="94" spans="1:2">
      <c r="A94" s="17"/>
      <c r="B94" s="17"/>
    </row>
    <row r="95" spans="1:2">
      <c r="A95" s="17"/>
      <c r="B95" s="17"/>
    </row>
    <row r="96" spans="1:2">
      <c r="A96" s="17"/>
      <c r="B96" s="17"/>
    </row>
    <row r="97" spans="1:2">
      <c r="A97" s="17"/>
      <c r="B97" s="17"/>
    </row>
    <row r="98" spans="1:2">
      <c r="A98" s="17"/>
      <c r="B98" s="17"/>
    </row>
    <row r="99" spans="1:2">
      <c r="A99" s="17"/>
      <c r="B99" s="17"/>
    </row>
    <row r="100" spans="1:2">
      <c r="A100" s="17"/>
      <c r="B100" s="17"/>
    </row>
    <row r="101" spans="1:2">
      <c r="A101" s="17"/>
      <c r="B101" s="17"/>
    </row>
    <row r="102" spans="1:2">
      <c r="A102" s="17"/>
      <c r="B102" s="17"/>
    </row>
    <row r="103" spans="1:2">
      <c r="A103" s="17"/>
      <c r="B103" s="17"/>
    </row>
    <row r="104" spans="1:2">
      <c r="A104" s="17"/>
      <c r="B104" s="17"/>
    </row>
    <row r="105" spans="1:2">
      <c r="A105" s="17"/>
      <c r="B105" s="17"/>
    </row>
    <row r="106" spans="1:2">
      <c r="A106" s="17"/>
      <c r="B106" s="17"/>
    </row>
    <row r="107" spans="1:2">
      <c r="A107" s="17"/>
      <c r="B107" s="17"/>
    </row>
    <row r="108" spans="1:2">
      <c r="A108" s="17"/>
      <c r="B108" s="17"/>
    </row>
    <row r="109" spans="1:2">
      <c r="A109" s="17"/>
      <c r="B109" s="17"/>
    </row>
    <row r="110" spans="1:2">
      <c r="A110" s="17"/>
      <c r="B110" s="17"/>
    </row>
    <row r="111" spans="1:2">
      <c r="A111" s="17"/>
      <c r="B111" s="17"/>
    </row>
    <row r="112" spans="1:2">
      <c r="A112" s="17"/>
      <c r="B112" s="17"/>
    </row>
    <row r="113" spans="1:2">
      <c r="A113" s="17"/>
      <c r="B113" s="17"/>
    </row>
    <row r="114" spans="1:2">
      <c r="A114" s="17"/>
      <c r="B114" s="17"/>
    </row>
    <row r="115" spans="1:2">
      <c r="A115" s="17"/>
      <c r="B115" s="17"/>
    </row>
    <row r="116" spans="1:2">
      <c r="A116" s="17"/>
      <c r="B116" s="17"/>
    </row>
    <row r="117" spans="1:2">
      <c r="A117" s="17"/>
      <c r="B117" s="17"/>
    </row>
    <row r="118" spans="1:2">
      <c r="A118" s="17"/>
      <c r="B118" s="17"/>
    </row>
    <row r="119" spans="1:2">
      <c r="A119" s="17"/>
      <c r="B119" s="17"/>
    </row>
    <row r="120" spans="1:2">
      <c r="A120" s="17"/>
      <c r="B120" s="17"/>
    </row>
    <row r="121" spans="1:2">
      <c r="A121" s="17"/>
      <c r="B121" s="17"/>
    </row>
    <row r="122" spans="1:2">
      <c r="A122" s="17"/>
      <c r="B122" s="17"/>
    </row>
    <row r="123" spans="1:2">
      <c r="A123" s="17"/>
      <c r="B123" s="17"/>
    </row>
    <row r="124" spans="1:2">
      <c r="A124" s="17"/>
      <c r="B124" s="17"/>
    </row>
    <row r="125" spans="1:2">
      <c r="A125" s="17"/>
      <c r="B125" s="17"/>
    </row>
    <row r="126" spans="1:2">
      <c r="A126" s="17"/>
      <c r="B126" s="17"/>
    </row>
    <row r="127" spans="1:2">
      <c r="A127" s="17"/>
      <c r="B127" s="17"/>
    </row>
    <row r="128" spans="1:2">
      <c r="A128" s="17"/>
      <c r="B128" s="17"/>
    </row>
    <row r="129" spans="1:2">
      <c r="A129" s="17"/>
      <c r="B129" s="17"/>
    </row>
    <row r="130" spans="1:2">
      <c r="A130" s="17"/>
      <c r="B130" s="17"/>
    </row>
    <row r="131" spans="1:2">
      <c r="A131" s="17"/>
      <c r="B131" s="17"/>
    </row>
    <row r="132" spans="1:2">
      <c r="A132" s="17"/>
      <c r="B132" s="17"/>
    </row>
    <row r="133" spans="1:2">
      <c r="A133" s="17"/>
      <c r="B133" s="17"/>
    </row>
    <row r="134" spans="1:2">
      <c r="A134" s="17"/>
      <c r="B134" s="17"/>
    </row>
    <row r="135" spans="1:2">
      <c r="A135" s="17"/>
      <c r="B135" s="17"/>
    </row>
    <row r="136" spans="1:2">
      <c r="A136" s="17"/>
      <c r="B136" s="17"/>
    </row>
    <row r="137" spans="1:2">
      <c r="A137" s="17"/>
      <c r="B137" s="17"/>
    </row>
    <row r="138" spans="1:2">
      <c r="A138" s="17"/>
      <c r="B138" s="17"/>
    </row>
    <row r="139" spans="1:2">
      <c r="A139" s="17"/>
      <c r="B139" s="17"/>
    </row>
    <row r="140" spans="1:2">
      <c r="A140" s="17"/>
      <c r="B140" s="17"/>
    </row>
    <row r="141" spans="1:2">
      <c r="A141" s="17"/>
      <c r="B141" s="17"/>
    </row>
    <row r="142" spans="1:2">
      <c r="A142" s="17"/>
      <c r="B142" s="17"/>
    </row>
    <row r="143" spans="1:2">
      <c r="A143" s="17"/>
      <c r="B143" s="17"/>
    </row>
    <row r="144" spans="1:2">
      <c r="A144" s="17"/>
      <c r="B144" s="17"/>
    </row>
    <row r="145" spans="1:2">
      <c r="A145" s="17"/>
      <c r="B145" s="17"/>
    </row>
    <row r="146" spans="1:2">
      <c r="A146" s="17"/>
      <c r="B146" s="17"/>
    </row>
    <row r="147" spans="1:2">
      <c r="A147" s="17"/>
      <c r="B147" s="17"/>
    </row>
    <row r="148" spans="1:2">
      <c r="A148" s="17"/>
      <c r="B148" s="17"/>
    </row>
    <row r="149" spans="1:2">
      <c r="A149" s="17"/>
      <c r="B149" s="17"/>
    </row>
    <row r="150" spans="1:2">
      <c r="A150" s="17"/>
      <c r="B150" s="17"/>
    </row>
    <row r="151" spans="1:2">
      <c r="A151" s="17"/>
      <c r="B151" s="17"/>
    </row>
    <row r="152" spans="1:2">
      <c r="A152" s="17"/>
      <c r="B152" s="17"/>
    </row>
    <row r="153" spans="1:2">
      <c r="A153" s="17"/>
      <c r="B153" s="17"/>
    </row>
    <row r="154" spans="1:2">
      <c r="A154" s="17"/>
      <c r="B154" s="17"/>
    </row>
    <row r="155" spans="1:2">
      <c r="A155" s="17"/>
      <c r="B155" s="17"/>
    </row>
    <row r="156" spans="1:2">
      <c r="A156" s="17"/>
      <c r="B156" s="17"/>
    </row>
    <row r="157" spans="1:2">
      <c r="A157" s="17"/>
      <c r="B157" s="17"/>
    </row>
    <row r="158" spans="1:2">
      <c r="A158" s="17"/>
      <c r="B158" s="17"/>
    </row>
    <row r="159" spans="1:2">
      <c r="A159" s="17"/>
      <c r="B159" s="17"/>
    </row>
    <row r="160" spans="1:2">
      <c r="A160" s="17"/>
      <c r="B160" s="17"/>
    </row>
    <row r="161" spans="1:2">
      <c r="A161" s="17"/>
      <c r="B161" s="17"/>
    </row>
    <row r="162" spans="1:2">
      <c r="A162" s="17"/>
      <c r="B162" s="17"/>
    </row>
    <row r="163" spans="1:2">
      <c r="A163" s="17"/>
      <c r="B163" s="17"/>
    </row>
    <row r="164" spans="1:2">
      <c r="A164" s="17"/>
      <c r="B164" s="17"/>
    </row>
    <row r="165" spans="1:2">
      <c r="A165" s="17"/>
      <c r="B165" s="17"/>
    </row>
    <row r="166" spans="1:2">
      <c r="A166" s="17"/>
      <c r="B166" s="17"/>
    </row>
    <row r="167" spans="1:2">
      <c r="A167" s="17"/>
      <c r="B167" s="17"/>
    </row>
    <row r="168" spans="1:2">
      <c r="A168" s="17"/>
      <c r="B168" s="17"/>
    </row>
    <row r="169" spans="1:2">
      <c r="A169" s="17"/>
      <c r="B169" s="17"/>
    </row>
    <row r="170" spans="1:2">
      <c r="A170" s="17"/>
      <c r="B170" s="17"/>
    </row>
    <row r="171" spans="1:2">
      <c r="A171" s="17"/>
      <c r="B171" s="17"/>
    </row>
    <row r="172" spans="1:2">
      <c r="A172" s="17"/>
      <c r="B172" s="17"/>
    </row>
    <row r="173" spans="1:2">
      <c r="A173" s="17"/>
      <c r="B173" s="17"/>
    </row>
    <row r="174" spans="1:2">
      <c r="A174" s="17"/>
      <c r="B174" s="17"/>
    </row>
    <row r="175" spans="1:2">
      <c r="A175" s="17"/>
      <c r="B175" s="17"/>
    </row>
    <row r="176" spans="1:2">
      <c r="A176" s="17"/>
      <c r="B176" s="17"/>
    </row>
    <row r="177" spans="1:2">
      <c r="A177" s="17"/>
      <c r="B177" s="17"/>
    </row>
    <row r="178" spans="1:2">
      <c r="A178" s="17"/>
      <c r="B178" s="17"/>
    </row>
    <row r="179" spans="1:2">
      <c r="A179" s="17"/>
      <c r="B179" s="17"/>
    </row>
    <row r="180" spans="1:2">
      <c r="A180" s="17"/>
      <c r="B180" s="17"/>
    </row>
    <row r="181" spans="1:2">
      <c r="A181" s="17"/>
      <c r="B181" s="17"/>
    </row>
    <row r="182" spans="1:2">
      <c r="A182" s="17"/>
      <c r="B182" s="17"/>
    </row>
    <row r="183" spans="1:2">
      <c r="A183" s="17"/>
      <c r="B183" s="17"/>
    </row>
    <row r="184" spans="1:2">
      <c r="A184" s="17"/>
      <c r="B184" s="17"/>
    </row>
    <row r="185" spans="1:2">
      <c r="A185" s="17"/>
      <c r="B185" s="17"/>
    </row>
    <row r="186" spans="1:2">
      <c r="A186" s="17"/>
      <c r="B186" s="17"/>
    </row>
    <row r="187" spans="1:2">
      <c r="A187" s="17"/>
      <c r="B187" s="17"/>
    </row>
    <row r="188" spans="1:2">
      <c r="A188" s="17"/>
      <c r="B188" s="17"/>
    </row>
    <row r="189" spans="1:2">
      <c r="A189" s="17"/>
      <c r="B189" s="17"/>
    </row>
    <row r="190" spans="1:2">
      <c r="A190" s="17"/>
      <c r="B190" s="17"/>
    </row>
    <row r="191" spans="1:2">
      <c r="A191" s="17"/>
      <c r="B191" s="17"/>
    </row>
    <row r="192" spans="1:2">
      <c r="A192" s="17"/>
      <c r="B192" s="17"/>
    </row>
    <row r="193" spans="1:2">
      <c r="A193" s="17"/>
      <c r="B193" s="17"/>
    </row>
    <row r="194" spans="1:2">
      <c r="A194" s="17"/>
      <c r="B194" s="17"/>
    </row>
    <row r="195" spans="1:2">
      <c r="A195" s="17"/>
      <c r="B195" s="17"/>
    </row>
    <row r="196" spans="1:2">
      <c r="A196" s="17"/>
      <c r="B196" s="17"/>
    </row>
    <row r="197" spans="1:2">
      <c r="A197" s="17"/>
      <c r="B197" s="17"/>
    </row>
    <row r="198" spans="1:2">
      <c r="A198" s="17"/>
      <c r="B198" s="17"/>
    </row>
    <row r="199" spans="1:2">
      <c r="A199" s="17"/>
      <c r="B199" s="17"/>
    </row>
    <row r="200" spans="1:2">
      <c r="A200" s="17"/>
      <c r="B200" s="17"/>
    </row>
    <row r="201" spans="1:2">
      <c r="A201" s="17"/>
      <c r="B201" s="17"/>
    </row>
    <row r="202" spans="1:2">
      <c r="A202" s="17"/>
      <c r="B202" s="17"/>
    </row>
    <row r="203" spans="1:2">
      <c r="A203" s="17"/>
      <c r="B203" s="17"/>
    </row>
    <row r="204" spans="1:2">
      <c r="A204" s="17"/>
      <c r="B204" s="17"/>
    </row>
    <row r="205" spans="1:2">
      <c r="A205" s="17"/>
      <c r="B205" s="17"/>
    </row>
    <row r="206" spans="1:2">
      <c r="A206" s="17"/>
      <c r="B206" s="17"/>
    </row>
    <row r="207" spans="1:2">
      <c r="A207" s="17"/>
      <c r="B207" s="17"/>
    </row>
    <row r="208" spans="1:2">
      <c r="A208" s="17"/>
      <c r="B208" s="17"/>
    </row>
    <row r="209" spans="1:2">
      <c r="A209" s="17"/>
      <c r="B209" s="17"/>
    </row>
    <row r="210" spans="1:2">
      <c r="A210" s="17"/>
      <c r="B210" s="17"/>
    </row>
    <row r="211" spans="1:2">
      <c r="A211" s="17"/>
      <c r="B211" s="17"/>
    </row>
    <row r="212" spans="1:2">
      <c r="A212" s="17"/>
      <c r="B212" s="17"/>
    </row>
    <row r="213" spans="1:2">
      <c r="A213" s="17"/>
      <c r="B213" s="17"/>
    </row>
    <row r="214" spans="1:2">
      <c r="A214" s="17"/>
      <c r="B214" s="17"/>
    </row>
    <row r="215" spans="1:2">
      <c r="A215" s="17"/>
      <c r="B215" s="17"/>
    </row>
    <row r="216" spans="1:2">
      <c r="A216" s="17"/>
      <c r="B216" s="17"/>
    </row>
    <row r="217" spans="1:2">
      <c r="A217" s="17"/>
      <c r="B217" s="17"/>
    </row>
    <row r="218" spans="1:2">
      <c r="A218" s="17"/>
      <c r="B218" s="17"/>
    </row>
    <row r="219" spans="1:2">
      <c r="A219" s="17"/>
      <c r="B219" s="17"/>
    </row>
    <row r="220" spans="1:2">
      <c r="A220" s="17"/>
      <c r="B220" s="17"/>
    </row>
    <row r="221" spans="1:2">
      <c r="A221" s="17"/>
      <c r="B221" s="17"/>
    </row>
    <row r="222" spans="1:2">
      <c r="A222" s="17"/>
      <c r="B222" s="17"/>
    </row>
    <row r="223" spans="1:2">
      <c r="A223" s="17"/>
      <c r="B223" s="17"/>
    </row>
    <row r="224" spans="1:2">
      <c r="A224" s="17"/>
      <c r="B224" s="17"/>
    </row>
    <row r="225" spans="1:2">
      <c r="A225" s="17"/>
      <c r="B225" s="17"/>
    </row>
    <row r="226" spans="1:2">
      <c r="A226" s="17"/>
      <c r="B226" s="17"/>
    </row>
    <row r="227" spans="1:2">
      <c r="A227" s="17"/>
      <c r="B227" s="17"/>
    </row>
    <row r="228" spans="1:2">
      <c r="A228" s="17"/>
      <c r="B228" s="17"/>
    </row>
    <row r="229" spans="1:2">
      <c r="A229" s="17"/>
      <c r="B229" s="17"/>
    </row>
    <row r="230" spans="1:2">
      <c r="A230" s="17"/>
      <c r="B230" s="17"/>
    </row>
    <row r="231" spans="1:2">
      <c r="A231" s="17"/>
      <c r="B231" s="17"/>
    </row>
    <row r="232" spans="1:2">
      <c r="A232" s="17"/>
      <c r="B232" s="17"/>
    </row>
    <row r="233" spans="1:2">
      <c r="A233" s="17"/>
      <c r="B233" s="17"/>
    </row>
    <row r="234" spans="1:2">
      <c r="A234" s="17"/>
      <c r="B234" s="17"/>
    </row>
    <row r="235" spans="1:2">
      <c r="A235" s="17"/>
      <c r="B235" s="17"/>
    </row>
    <row r="236" spans="1:2">
      <c r="A236" s="17"/>
      <c r="B236" s="17"/>
    </row>
    <row r="237" spans="1:2">
      <c r="A237" s="17"/>
      <c r="B237" s="17"/>
    </row>
    <row r="238" spans="1:2">
      <c r="A238" s="17"/>
      <c r="B238" s="17"/>
    </row>
    <row r="239" spans="1:2">
      <c r="A239" s="17"/>
      <c r="B239" s="17"/>
    </row>
    <row r="240" spans="1:2">
      <c r="A240" s="17"/>
      <c r="B240" s="17"/>
    </row>
    <row r="241" spans="1:2">
      <c r="A241" s="17"/>
      <c r="B241" s="17"/>
    </row>
    <row r="242" spans="1:2">
      <c r="A242" s="17"/>
      <c r="B242" s="17"/>
    </row>
    <row r="243" spans="1:2">
      <c r="A243" s="17"/>
      <c r="B243" s="17"/>
    </row>
    <row r="244" spans="1:2">
      <c r="A244" s="17"/>
      <c r="B244" s="17"/>
    </row>
    <row r="245" spans="1:2">
      <c r="A245" s="17"/>
      <c r="B245" s="17"/>
    </row>
    <row r="246" spans="1:2">
      <c r="A246" s="17"/>
      <c r="B246" s="17"/>
    </row>
    <row r="247" spans="1:2">
      <c r="A247" s="17"/>
      <c r="B247" s="17"/>
    </row>
    <row r="248" spans="1:2">
      <c r="A248" s="17"/>
      <c r="B248" s="17"/>
    </row>
    <row r="249" spans="1:2">
      <c r="A249" s="17"/>
      <c r="B249" s="17"/>
    </row>
    <row r="250" spans="1:2">
      <c r="A250" s="17"/>
      <c r="B250" s="17"/>
    </row>
    <row r="251" spans="1:2">
      <c r="A251" s="17"/>
      <c r="B251" s="17"/>
    </row>
    <row r="252" spans="1:2">
      <c r="A252" s="17"/>
      <c r="B252" s="17"/>
    </row>
    <row r="253" spans="1:2">
      <c r="A253" s="17"/>
      <c r="B253" s="17"/>
    </row>
    <row r="254" spans="1:2">
      <c r="A254" s="17"/>
      <c r="B254" s="17"/>
    </row>
    <row r="255" spans="1:2">
      <c r="A255" s="17"/>
      <c r="B255" s="17"/>
    </row>
    <row r="256" spans="1:2">
      <c r="A256" s="17"/>
      <c r="B256" s="17"/>
    </row>
    <row r="257" spans="1:2">
      <c r="A257" s="17"/>
      <c r="B257" s="17"/>
    </row>
    <row r="258" spans="1:2">
      <c r="A258" s="17"/>
      <c r="B258" s="17"/>
    </row>
    <row r="259" spans="1:2">
      <c r="A259" s="17"/>
      <c r="B259" s="17"/>
    </row>
    <row r="260" spans="1:2">
      <c r="A260" s="17"/>
      <c r="B260" s="17"/>
    </row>
    <row r="261" spans="1:2">
      <c r="A261" s="17"/>
      <c r="B261" s="17"/>
    </row>
    <row r="262" spans="1:2">
      <c r="A262" s="17"/>
      <c r="B262" s="17"/>
    </row>
    <row r="263" spans="1:2">
      <c r="A263" s="17"/>
      <c r="B263" s="17"/>
    </row>
    <row r="264" spans="1:2">
      <c r="A264" s="17"/>
      <c r="B264" s="17"/>
    </row>
    <row r="265" spans="1:2">
      <c r="A265" s="17"/>
      <c r="B265" s="17"/>
    </row>
    <row r="266" spans="1:2">
      <c r="A266" s="17"/>
      <c r="B266" s="17"/>
    </row>
    <row r="267" spans="1:2">
      <c r="A267" s="17"/>
      <c r="B267" s="17"/>
    </row>
    <row r="268" spans="1:2">
      <c r="A268" s="17"/>
      <c r="B268" s="17"/>
    </row>
    <row r="269" spans="1:2">
      <c r="A269" s="17"/>
      <c r="B269" s="17"/>
    </row>
    <row r="270" spans="1:2">
      <c r="A270" s="17"/>
      <c r="B270" s="17"/>
    </row>
    <row r="271" spans="1:2">
      <c r="A271" s="17"/>
      <c r="B271" s="17"/>
    </row>
    <row r="272" spans="1:2">
      <c r="A272" s="17"/>
      <c r="B272" s="17"/>
    </row>
    <row r="273" spans="1:2">
      <c r="A273" s="17"/>
      <c r="B273" s="17"/>
    </row>
    <row r="274" spans="1:2">
      <c r="A274" s="17"/>
      <c r="B274" s="17"/>
    </row>
    <row r="275" spans="1:2">
      <c r="A275" s="17"/>
      <c r="B275" s="17"/>
    </row>
    <row r="276" spans="1:2">
      <c r="A276" s="17"/>
      <c r="B276" s="17"/>
    </row>
    <row r="277" spans="1:2">
      <c r="A277" s="17"/>
      <c r="B277" s="17"/>
    </row>
    <row r="278" spans="1:2">
      <c r="A278" s="17"/>
      <c r="B278" s="17"/>
    </row>
    <row r="279" spans="1:2">
      <c r="A279" s="17"/>
      <c r="B279" s="17"/>
    </row>
    <row r="280" spans="1:2">
      <c r="A280" s="17"/>
      <c r="B280" s="17"/>
    </row>
    <row r="281" spans="1:2">
      <c r="A281" s="17"/>
      <c r="B281" s="17"/>
    </row>
    <row r="282" spans="1:2">
      <c r="A282" s="17"/>
      <c r="B282" s="17"/>
    </row>
    <row r="283" spans="1:2">
      <c r="A283" s="17"/>
      <c r="B283" s="17"/>
    </row>
    <row r="284" spans="1:2">
      <c r="A284" s="17"/>
      <c r="B284" s="17"/>
    </row>
    <row r="285" spans="1:2">
      <c r="A285" s="17"/>
      <c r="B285" s="17"/>
    </row>
    <row r="286" spans="1:2">
      <c r="A286" s="17"/>
      <c r="B286" s="17"/>
    </row>
    <row r="287" spans="1:2">
      <c r="A287" s="17"/>
      <c r="B287" s="17"/>
    </row>
    <row r="288" spans="1:2">
      <c r="A288" s="17"/>
      <c r="B288" s="17"/>
    </row>
    <row r="289" spans="1:2">
      <c r="A289" s="17"/>
      <c r="B289" s="17"/>
    </row>
    <row r="290" spans="1:2">
      <c r="A290" s="17"/>
      <c r="B290" s="17"/>
    </row>
    <row r="291" spans="1:2">
      <c r="A291" s="17"/>
      <c r="B291" s="17"/>
    </row>
    <row r="292" spans="1:2">
      <c r="A292" s="17"/>
      <c r="B292" s="17"/>
    </row>
    <row r="293" spans="1:2">
      <c r="A293" s="17"/>
      <c r="B293" s="17"/>
    </row>
    <row r="294" spans="1:2">
      <c r="A294" s="17"/>
      <c r="B294" s="17"/>
    </row>
    <row r="295" spans="1:2">
      <c r="A295" s="17"/>
      <c r="B295" s="17"/>
    </row>
    <row r="296" spans="1:2">
      <c r="A296" s="17"/>
      <c r="B296" s="17"/>
    </row>
    <row r="297" spans="1:2">
      <c r="A297" s="17"/>
      <c r="B297" s="17"/>
    </row>
    <row r="298" spans="1:2">
      <c r="A298" s="17"/>
      <c r="B298" s="17"/>
    </row>
    <row r="299" spans="1:2">
      <c r="A299" s="17"/>
      <c r="B299" s="17"/>
    </row>
    <row r="300" spans="1:2">
      <c r="A300" s="17"/>
      <c r="B300" s="17"/>
    </row>
    <row r="301" spans="1:2">
      <c r="A301" s="17"/>
      <c r="B301" s="17"/>
    </row>
    <row r="302" spans="1:2">
      <c r="A302" s="17"/>
      <c r="B302" s="17"/>
    </row>
    <row r="303" spans="1:2">
      <c r="A303" s="17"/>
      <c r="B303" s="17"/>
    </row>
    <row r="304" spans="1:2">
      <c r="A304" s="17"/>
      <c r="B304" s="17"/>
    </row>
    <row r="305" spans="1:2">
      <c r="A305" s="17"/>
      <c r="B305" s="17"/>
    </row>
    <row r="306" spans="1:2">
      <c r="A306" s="17"/>
      <c r="B306" s="17"/>
    </row>
    <row r="307" spans="1:2">
      <c r="A307" s="17"/>
      <c r="B307" s="17"/>
    </row>
    <row r="308" spans="1:2">
      <c r="A308" s="17"/>
      <c r="B308" s="17"/>
    </row>
    <row r="309" spans="1:2">
      <c r="A309" s="17"/>
      <c r="B309" s="17"/>
    </row>
    <row r="310" spans="1:2">
      <c r="A310" s="17"/>
      <c r="B310" s="17"/>
    </row>
    <row r="311" spans="1:2">
      <c r="A311" s="17"/>
      <c r="B311" s="17"/>
    </row>
    <row r="312" spans="1:2">
      <c r="A312" s="17"/>
      <c r="B312" s="17"/>
    </row>
    <row r="313" spans="1:2">
      <c r="A313" s="17"/>
      <c r="B313" s="17"/>
    </row>
    <row r="314" spans="1:2">
      <c r="A314" s="17"/>
      <c r="B314" s="17"/>
    </row>
    <row r="315" spans="1:2">
      <c r="A315" s="17"/>
      <c r="B315" s="17"/>
    </row>
    <row r="316" spans="1:2">
      <c r="A316" s="17"/>
      <c r="B316" s="17"/>
    </row>
    <row r="317" spans="1:2">
      <c r="A317" s="17"/>
      <c r="B317" s="17"/>
    </row>
    <row r="318" spans="1:2">
      <c r="A318" s="17"/>
      <c r="B318" s="17"/>
    </row>
    <row r="319" spans="1:2">
      <c r="A319" s="17"/>
      <c r="B319" s="17"/>
    </row>
    <row r="320" spans="1:2">
      <c r="A320" s="17"/>
      <c r="B320" s="17"/>
    </row>
    <row r="321" spans="1:2">
      <c r="A321" s="17"/>
      <c r="B321" s="17"/>
    </row>
    <row r="322" spans="1:2">
      <c r="A322" s="17"/>
      <c r="B322" s="17"/>
    </row>
    <row r="323" spans="1:2">
      <c r="A323" s="17"/>
      <c r="B323" s="17"/>
    </row>
    <row r="324" spans="1:2">
      <c r="A324" s="17"/>
      <c r="B324" s="17"/>
    </row>
    <row r="325" spans="1:2">
      <c r="A325" s="17"/>
      <c r="B325" s="17"/>
    </row>
    <row r="326" spans="1:2">
      <c r="A326" s="17"/>
      <c r="B326" s="17"/>
    </row>
    <row r="327" spans="1:2">
      <c r="A327" s="17"/>
      <c r="B327" s="17"/>
    </row>
    <row r="328" spans="1:2">
      <c r="A328" s="17"/>
      <c r="B328" s="17"/>
    </row>
    <row r="329" spans="1:2">
      <c r="A329" s="17"/>
      <c r="B329" s="17"/>
    </row>
    <row r="330" spans="1:2">
      <c r="A330" s="17"/>
      <c r="B330" s="17"/>
    </row>
    <row r="331" spans="1:2">
      <c r="A331" s="17"/>
      <c r="B331" s="17"/>
    </row>
    <row r="332" spans="1:2">
      <c r="A332" s="17"/>
      <c r="B332" s="17"/>
    </row>
    <row r="333" spans="1:2">
      <c r="A333" s="17"/>
      <c r="B333" s="17"/>
    </row>
    <row r="334" spans="1:2">
      <c r="A334" s="17"/>
      <c r="B334" s="17"/>
    </row>
    <row r="335" spans="1:2">
      <c r="A335" s="17"/>
      <c r="B335" s="17"/>
    </row>
    <row r="336" spans="1:2">
      <c r="A336" s="17"/>
      <c r="B336" s="17"/>
    </row>
    <row r="337" spans="1:2">
      <c r="A337" s="17"/>
      <c r="B337" s="17"/>
    </row>
    <row r="338" spans="1:2">
      <c r="A338" s="17"/>
      <c r="B338" s="17"/>
    </row>
    <row r="339" spans="1:2">
      <c r="A339" s="17"/>
      <c r="B339" s="17"/>
    </row>
    <row r="340" spans="1:2">
      <c r="A340" s="17"/>
      <c r="B340" s="17"/>
    </row>
    <row r="341" spans="1:2">
      <c r="A341" s="17"/>
      <c r="B341" s="17"/>
    </row>
    <row r="342" spans="1:2">
      <c r="A342" s="17"/>
      <c r="B342" s="17"/>
    </row>
    <row r="343" spans="1:2">
      <c r="A343" s="17"/>
      <c r="B343" s="17"/>
    </row>
    <row r="344" spans="1:2">
      <c r="A344" s="17"/>
      <c r="B344" s="17"/>
    </row>
    <row r="345" spans="1:2">
      <c r="A345" s="17"/>
      <c r="B345" s="17"/>
    </row>
    <row r="346" spans="1:2">
      <c r="A346" s="17"/>
      <c r="B346" s="17"/>
    </row>
    <row r="347" spans="1:2">
      <c r="A347" s="17"/>
      <c r="B347" s="17"/>
    </row>
    <row r="348" spans="1:2">
      <c r="A348" s="17"/>
      <c r="B348" s="17"/>
    </row>
    <row r="349" spans="1:2">
      <c r="A349" s="17"/>
      <c r="B349" s="17"/>
    </row>
    <row r="350" spans="1:2">
      <c r="A350" s="17"/>
      <c r="B350" s="17"/>
    </row>
    <row r="351" spans="1:2">
      <c r="A351" s="17"/>
      <c r="B351" s="17"/>
    </row>
    <row r="352" spans="1:2">
      <c r="A352" s="17"/>
      <c r="B352" s="17"/>
    </row>
    <row r="353" spans="1:2">
      <c r="A353" s="17"/>
      <c r="B353" s="17"/>
    </row>
    <row r="354" spans="1:2">
      <c r="A354" s="17"/>
      <c r="B354" s="17"/>
    </row>
    <row r="355" spans="1:2">
      <c r="A355" s="17"/>
      <c r="B355" s="17"/>
    </row>
    <row r="356" spans="1:2">
      <c r="A356" s="17"/>
      <c r="B356" s="17"/>
    </row>
    <row r="357" spans="1:2">
      <c r="A357" s="17"/>
      <c r="B357" s="17"/>
    </row>
    <row r="358" spans="1:2">
      <c r="A358" s="17"/>
      <c r="B358" s="17"/>
    </row>
    <row r="359" spans="1:2">
      <c r="A359" s="17"/>
      <c r="B359" s="17"/>
    </row>
    <row r="360" spans="1:2">
      <c r="A360" s="17"/>
      <c r="B360" s="17"/>
    </row>
    <row r="361" spans="1:2">
      <c r="A361" s="17"/>
      <c r="B361" s="17"/>
    </row>
    <row r="362" spans="1:2">
      <c r="A362" s="17"/>
      <c r="B362" s="17"/>
    </row>
    <row r="363" spans="1:2">
      <c r="A363" s="17"/>
      <c r="B363" s="17"/>
    </row>
    <row r="364" spans="1:2">
      <c r="A364" s="17"/>
      <c r="B364" s="17"/>
    </row>
    <row r="365" spans="1:2">
      <c r="A365" s="17"/>
      <c r="B365" s="17"/>
    </row>
    <row r="366" spans="1:2">
      <c r="A366" s="17"/>
      <c r="B366" s="17"/>
    </row>
    <row r="367" spans="1:2">
      <c r="A367" s="17"/>
      <c r="B367" s="17"/>
    </row>
    <row r="368" spans="1:2">
      <c r="A368" s="17"/>
      <c r="B368" s="17"/>
    </row>
    <row r="369" spans="1:2">
      <c r="A369" s="17"/>
      <c r="B369" s="17"/>
    </row>
    <row r="370" spans="1:2">
      <c r="A370" s="17"/>
      <c r="B370" s="17"/>
    </row>
    <row r="371" spans="1:2">
      <c r="A371" s="17"/>
      <c r="B371" s="17"/>
    </row>
    <row r="372" spans="1:2">
      <c r="A372" s="17"/>
      <c r="B372" s="17"/>
    </row>
    <row r="373" spans="1:2">
      <c r="A373" s="17"/>
      <c r="B373" s="17"/>
    </row>
    <row r="374" spans="1:2">
      <c r="A374" s="17"/>
      <c r="B374" s="17"/>
    </row>
    <row r="375" spans="1:2">
      <c r="A375" s="17"/>
      <c r="B375" s="17"/>
    </row>
    <row r="376" spans="1:2">
      <c r="A376" s="17"/>
      <c r="B376" s="17"/>
    </row>
    <row r="377" spans="1:2">
      <c r="A377" s="17"/>
      <c r="B377" s="17"/>
    </row>
    <row r="378" spans="1:2">
      <c r="A378" s="17"/>
      <c r="B378" s="17"/>
    </row>
    <row r="379" spans="1:2">
      <c r="A379" s="17"/>
      <c r="B379" s="17"/>
    </row>
    <row r="380" spans="1:2">
      <c r="A380" s="17"/>
      <c r="B380" s="17"/>
    </row>
    <row r="381" spans="1:2">
      <c r="A381" s="17"/>
      <c r="B381" s="17"/>
    </row>
    <row r="382" spans="1:2">
      <c r="A382" s="17"/>
      <c r="B382" s="17"/>
    </row>
    <row r="383" spans="1:2">
      <c r="A383" s="17"/>
      <c r="B383" s="17"/>
    </row>
    <row r="384" spans="1:2">
      <c r="A384" s="17"/>
      <c r="B384" s="17"/>
    </row>
    <row r="385" spans="1:2">
      <c r="A385" s="17"/>
      <c r="B385" s="17"/>
    </row>
    <row r="386" spans="1:2">
      <c r="A386" s="17"/>
      <c r="B386" s="17"/>
    </row>
    <row r="387" spans="1:2">
      <c r="A387" s="17"/>
      <c r="B387" s="17"/>
    </row>
    <row r="388" spans="1:2">
      <c r="A388" s="17"/>
      <c r="B388" s="17"/>
    </row>
    <row r="389" spans="1:2">
      <c r="A389" s="17"/>
      <c r="B389" s="17"/>
    </row>
    <row r="390" spans="1:2">
      <c r="A390" s="17"/>
      <c r="B390" s="17"/>
    </row>
    <row r="391" spans="1:2">
      <c r="A391" s="17"/>
      <c r="B391" s="17"/>
    </row>
    <row r="392" spans="1:2">
      <c r="A392" s="17"/>
      <c r="B392" s="17"/>
    </row>
    <row r="393" spans="1:2">
      <c r="A393" s="17"/>
      <c r="B393" s="17"/>
    </row>
    <row r="394" spans="1:2">
      <c r="A394" s="17"/>
      <c r="B394" s="17"/>
    </row>
    <row r="395" spans="1:2">
      <c r="A395" s="17"/>
      <c r="B395" s="17"/>
    </row>
    <row r="396" spans="1:2">
      <c r="A396" s="17"/>
      <c r="B396" s="17"/>
    </row>
    <row r="397" spans="1:2">
      <c r="A397" s="17"/>
      <c r="B397" s="17"/>
    </row>
    <row r="398" spans="1:2">
      <c r="A398" s="17"/>
      <c r="B398" s="17"/>
    </row>
    <row r="399" spans="1:2">
      <c r="A399" s="17"/>
      <c r="B399" s="17"/>
    </row>
    <row r="400" spans="1:2">
      <c r="A400" s="17"/>
      <c r="B400" s="17"/>
    </row>
    <row r="401" spans="1:2">
      <c r="A401" s="17"/>
      <c r="B401" s="17"/>
    </row>
    <row r="402" spans="1:2">
      <c r="A402" s="17"/>
      <c r="B402" s="17"/>
    </row>
    <row r="403" spans="1:2">
      <c r="A403" s="17"/>
      <c r="B403" s="17"/>
    </row>
    <row r="404" spans="1:2">
      <c r="A404" s="17"/>
      <c r="B404" s="17"/>
    </row>
    <row r="405" spans="1:2">
      <c r="A405" s="17"/>
      <c r="B405" s="17"/>
    </row>
    <row r="406" spans="1:2">
      <c r="A406" s="17"/>
      <c r="B406" s="17"/>
    </row>
    <row r="407" spans="1:2">
      <c r="A407" s="17"/>
      <c r="B407" s="17"/>
    </row>
    <row r="408" spans="1:2">
      <c r="A408" s="17"/>
      <c r="B408" s="17"/>
    </row>
    <row r="409" spans="1:2">
      <c r="A409" s="17"/>
      <c r="B409" s="17"/>
    </row>
    <row r="410" spans="1:2">
      <c r="A410" s="17"/>
      <c r="B410" s="17"/>
    </row>
    <row r="411" spans="1:2">
      <c r="A411" s="17"/>
      <c r="B411" s="17"/>
    </row>
    <row r="412" spans="1:2">
      <c r="A412" s="17"/>
      <c r="B412" s="17"/>
    </row>
    <row r="413" spans="1:2">
      <c r="A413" s="17"/>
      <c r="B413" s="17"/>
    </row>
    <row r="414" spans="1:2">
      <c r="A414" s="17"/>
      <c r="B414" s="17"/>
    </row>
    <row r="415" spans="1:2">
      <c r="A415" s="17"/>
      <c r="B415" s="17"/>
    </row>
    <row r="416" spans="1:2">
      <c r="A416" s="17"/>
      <c r="B416" s="17"/>
    </row>
    <row r="417" spans="1:2">
      <c r="A417" s="17"/>
      <c r="B417" s="17"/>
    </row>
    <row r="418" spans="1:2">
      <c r="A418" s="17"/>
      <c r="B418" s="17"/>
    </row>
    <row r="419" spans="1:2">
      <c r="A419" s="17"/>
      <c r="B419" s="17"/>
    </row>
    <row r="420" spans="1:2">
      <c r="A420" s="17"/>
      <c r="B420" s="17"/>
    </row>
    <row r="421" spans="1:2">
      <c r="A421" s="17"/>
      <c r="B421" s="17"/>
    </row>
    <row r="422" spans="1:2">
      <c r="A422" s="17"/>
      <c r="B422" s="17"/>
    </row>
    <row r="423" spans="1:2">
      <c r="A423" s="17"/>
      <c r="B423" s="17"/>
    </row>
    <row r="424" spans="1:2">
      <c r="A424" s="17"/>
      <c r="B424" s="17"/>
    </row>
    <row r="425" spans="1:2">
      <c r="A425" s="17"/>
      <c r="B425" s="17"/>
    </row>
    <row r="426" spans="1:2">
      <c r="A426" s="17"/>
      <c r="B426" s="17"/>
    </row>
    <row r="427" spans="1:2">
      <c r="A427" s="17"/>
      <c r="B427" s="17"/>
    </row>
    <row r="428" spans="1:2">
      <c r="A428" s="17"/>
      <c r="B428" s="17"/>
    </row>
    <row r="429" spans="1:2">
      <c r="A429" s="17"/>
      <c r="B429" s="17"/>
    </row>
    <row r="430" spans="1:2">
      <c r="A430" s="17"/>
      <c r="B430" s="17"/>
    </row>
    <row r="431" spans="1:2">
      <c r="A431" s="17"/>
      <c r="B431" s="17"/>
    </row>
    <row r="432" spans="1:2">
      <c r="A432" s="17"/>
      <c r="B432" s="17"/>
    </row>
    <row r="433" spans="1:2">
      <c r="A433" s="17"/>
      <c r="B433" s="17"/>
    </row>
    <row r="434" spans="1:2">
      <c r="A434" s="17"/>
      <c r="B434" s="17"/>
    </row>
    <row r="435" spans="1:2">
      <c r="A435" s="17"/>
      <c r="B435" s="17"/>
    </row>
    <row r="436" spans="1:2">
      <c r="A436" s="17"/>
      <c r="B436" s="17"/>
    </row>
    <row r="437" spans="1:2">
      <c r="A437" s="17"/>
      <c r="B437" s="17"/>
    </row>
    <row r="438" spans="1:2">
      <c r="A438" s="17"/>
      <c r="B438" s="17"/>
    </row>
    <row r="439" spans="1:2">
      <c r="A439" s="17"/>
      <c r="B439" s="17"/>
    </row>
    <row r="440" spans="1:2">
      <c r="A440" s="17"/>
      <c r="B440" s="17"/>
    </row>
    <row r="441" spans="1:2">
      <c r="A441" s="17"/>
      <c r="B441" s="17"/>
    </row>
    <row r="442" spans="1:2">
      <c r="A442" s="17"/>
      <c r="B442" s="17"/>
    </row>
    <row r="443" spans="1:2">
      <c r="A443" s="17"/>
      <c r="B443" s="17"/>
    </row>
    <row r="444" spans="1:2">
      <c r="A444" s="17"/>
      <c r="B444" s="17"/>
    </row>
    <row r="445" spans="1:2">
      <c r="A445" s="17"/>
      <c r="B445" s="17"/>
    </row>
    <row r="446" spans="1:2">
      <c r="A446" s="17"/>
      <c r="B446" s="17"/>
    </row>
    <row r="447" spans="1:2">
      <c r="A447" s="17"/>
      <c r="B447" s="17"/>
    </row>
    <row r="448" spans="1:2">
      <c r="A448" s="17"/>
      <c r="B448" s="17"/>
    </row>
    <row r="449" spans="1:2">
      <c r="A449" s="17"/>
      <c r="B449" s="17"/>
    </row>
    <row r="450" spans="1:2">
      <c r="A450" s="17"/>
      <c r="B450" s="17"/>
    </row>
    <row r="451" spans="1:2">
      <c r="A451" s="17"/>
      <c r="B451" s="17"/>
    </row>
    <row r="452" spans="1:2">
      <c r="A452" s="17"/>
      <c r="B452" s="17"/>
    </row>
    <row r="453" spans="1:2">
      <c r="A453" s="17"/>
      <c r="B453" s="17"/>
    </row>
    <row r="454" spans="1:2">
      <c r="A454" s="17"/>
      <c r="B454" s="17"/>
    </row>
    <row r="455" spans="1:2">
      <c r="A455" s="17"/>
      <c r="B455" s="17"/>
    </row>
    <row r="456" spans="1:2">
      <c r="A456" s="17"/>
      <c r="B456" s="17"/>
    </row>
    <row r="457" spans="1:2">
      <c r="A457" s="17"/>
      <c r="B457" s="17"/>
    </row>
    <row r="458" spans="1:2">
      <c r="A458" s="17"/>
      <c r="B458" s="17"/>
    </row>
    <row r="459" spans="1:2">
      <c r="A459" s="17"/>
      <c r="B459" s="17"/>
    </row>
    <row r="460" spans="1:2">
      <c r="A460" s="17"/>
      <c r="B460" s="17"/>
    </row>
    <row r="461" spans="1:2">
      <c r="A461" s="17"/>
      <c r="B461" s="17"/>
    </row>
    <row r="462" spans="1:2">
      <c r="A462" s="17"/>
      <c r="B462" s="17"/>
    </row>
    <row r="463" spans="1:2">
      <c r="A463" s="17"/>
      <c r="B463" s="17"/>
    </row>
    <row r="464" spans="1:2">
      <c r="A464" s="17"/>
      <c r="B464" s="17"/>
    </row>
    <row r="465" spans="1:2">
      <c r="A465" s="17"/>
      <c r="B465" s="17"/>
    </row>
    <row r="466" spans="1:2">
      <c r="A466" s="17"/>
      <c r="B466" s="17"/>
    </row>
    <row r="467" spans="1:2">
      <c r="A467" s="17"/>
      <c r="B467" s="17"/>
    </row>
    <row r="468" spans="1:2">
      <c r="A468" s="17"/>
      <c r="B468" s="17"/>
    </row>
    <row r="469" spans="1:2">
      <c r="A469" s="17"/>
      <c r="B469" s="17"/>
    </row>
    <row r="470" spans="1:2">
      <c r="A470" s="17"/>
      <c r="B470" s="17"/>
    </row>
    <row r="471" spans="1:2">
      <c r="A471" s="17"/>
      <c r="B471" s="17"/>
    </row>
    <row r="472" spans="1:2">
      <c r="A472" s="17"/>
      <c r="B472" s="17"/>
    </row>
    <row r="473" spans="1:2">
      <c r="A473" s="17"/>
      <c r="B473" s="17"/>
    </row>
    <row r="474" spans="1:2">
      <c r="A474" s="17"/>
      <c r="B474" s="17"/>
    </row>
    <row r="475" spans="1:2">
      <c r="A475" s="17"/>
      <c r="B475" s="17"/>
    </row>
    <row r="476" spans="1:2">
      <c r="A476" s="17"/>
      <c r="B476" s="17"/>
    </row>
    <row r="477" spans="1:2">
      <c r="A477" s="17"/>
      <c r="B477" s="17"/>
    </row>
    <row r="478" spans="1:2">
      <c r="A478" s="17"/>
      <c r="B478" s="17"/>
    </row>
    <row r="479" spans="1:2">
      <c r="A479" s="17"/>
      <c r="B479" s="17"/>
    </row>
    <row r="480" spans="1:2">
      <c r="A480" s="17"/>
      <c r="B480" s="17"/>
    </row>
    <row r="481" spans="1:2">
      <c r="A481" s="17"/>
      <c r="B481" s="17"/>
    </row>
    <row r="482" spans="1:2">
      <c r="A482" s="17"/>
      <c r="B482" s="17"/>
    </row>
    <row r="483" spans="1:2">
      <c r="A483" s="17"/>
      <c r="B483" s="17"/>
    </row>
    <row r="484" spans="1:2">
      <c r="A484" s="17"/>
      <c r="B484" s="17"/>
    </row>
    <row r="485" spans="1:2">
      <c r="A485" s="17"/>
      <c r="B485" s="17"/>
    </row>
    <row r="486" spans="1:2">
      <c r="A486" s="17"/>
      <c r="B486" s="17"/>
    </row>
    <row r="487" spans="1:2">
      <c r="A487" s="17"/>
      <c r="B487" s="17"/>
    </row>
    <row r="488" spans="1:2">
      <c r="A488" s="17"/>
      <c r="B488" s="17"/>
    </row>
    <row r="489" spans="1:2">
      <c r="A489" s="17"/>
      <c r="B489" s="17"/>
    </row>
    <row r="490" spans="1:2">
      <c r="A490" s="17"/>
      <c r="B490" s="17"/>
    </row>
    <row r="491" spans="1:2">
      <c r="A491" s="17"/>
      <c r="B491" s="17"/>
    </row>
    <row r="492" spans="1:2">
      <c r="A492" s="17"/>
      <c r="B492" s="17"/>
    </row>
    <row r="493" spans="1:2">
      <c r="A493" s="17"/>
      <c r="B493" s="17"/>
    </row>
    <row r="494" spans="1:2">
      <c r="A494" s="17"/>
      <c r="B494" s="17"/>
    </row>
    <row r="495" spans="1:2">
      <c r="A495" s="17"/>
      <c r="B495" s="17"/>
    </row>
    <row r="496" spans="1:2">
      <c r="A496" s="17"/>
      <c r="B496" s="17"/>
    </row>
    <row r="497" spans="1:2">
      <c r="A497" s="17"/>
      <c r="B497" s="17"/>
    </row>
    <row r="498" spans="1:2">
      <c r="A498" s="17"/>
      <c r="B498" s="17"/>
    </row>
    <row r="499" spans="1:2">
      <c r="A499" s="17"/>
      <c r="B499" s="17"/>
    </row>
    <row r="500" spans="1:2">
      <c r="A500" s="17"/>
      <c r="B500" s="17"/>
    </row>
    <row r="501" spans="1:2">
      <c r="A501" s="17"/>
      <c r="B501" s="17"/>
    </row>
    <row r="502" spans="1:2">
      <c r="A502" s="17"/>
      <c r="B502" s="17"/>
    </row>
    <row r="503" spans="1:2">
      <c r="A503" s="17"/>
      <c r="B503" s="17"/>
    </row>
    <row r="504" spans="1:2">
      <c r="A504" s="17"/>
      <c r="B504" s="17"/>
    </row>
    <row r="505" spans="1:2">
      <c r="A505" s="17"/>
      <c r="B505" s="17"/>
    </row>
    <row r="506" spans="1:2">
      <c r="A506" s="17"/>
      <c r="B506" s="17"/>
    </row>
    <row r="507" spans="1:2">
      <c r="A507" s="17"/>
      <c r="B507" s="17"/>
    </row>
    <row r="508" spans="1:2">
      <c r="A508" s="17"/>
      <c r="B508" s="17"/>
    </row>
    <row r="509" spans="1:2">
      <c r="A509" s="17"/>
      <c r="B509" s="17"/>
    </row>
    <row r="510" spans="1:2">
      <c r="A510" s="17"/>
      <c r="B510" s="17"/>
    </row>
    <row r="511" spans="1:2">
      <c r="A511" s="17"/>
      <c r="B511" s="17"/>
    </row>
    <row r="512" spans="1:2">
      <c r="A512" s="17"/>
      <c r="B512" s="17"/>
    </row>
    <row r="513" spans="1:2">
      <c r="A513" s="17"/>
      <c r="B513" s="17"/>
    </row>
    <row r="514" spans="1:2">
      <c r="A514" s="17"/>
      <c r="B514" s="17"/>
    </row>
    <row r="515" spans="1:2">
      <c r="A515" s="17"/>
      <c r="B515" s="17"/>
    </row>
    <row r="516" spans="1:2">
      <c r="A516" s="17"/>
      <c r="B516" s="17"/>
    </row>
    <row r="517" spans="1:2">
      <c r="A517" s="17"/>
      <c r="B517" s="17"/>
    </row>
    <row r="518" spans="1:2">
      <c r="A518" s="17"/>
      <c r="B518" s="17"/>
    </row>
    <row r="519" spans="1:2">
      <c r="A519" s="17"/>
      <c r="B519" s="17"/>
    </row>
    <row r="520" spans="1:2">
      <c r="A520" s="17"/>
      <c r="B520" s="17"/>
    </row>
    <row r="521" spans="1:2">
      <c r="A521" s="17"/>
      <c r="B521" s="17"/>
    </row>
    <row r="522" spans="1:2">
      <c r="A522" s="17"/>
      <c r="B522" s="17"/>
    </row>
    <row r="523" spans="1:2">
      <c r="A523" s="17"/>
      <c r="B523" s="17"/>
    </row>
    <row r="524" spans="1:2">
      <c r="A524" s="17"/>
      <c r="B524" s="17"/>
    </row>
    <row r="525" spans="1:2">
      <c r="A525" s="17"/>
      <c r="B525" s="17"/>
    </row>
    <row r="526" spans="1:2">
      <c r="A526" s="17"/>
      <c r="B526" s="17"/>
    </row>
    <row r="527" spans="1:2">
      <c r="A527" s="17"/>
      <c r="B527" s="17"/>
    </row>
    <row r="528" spans="1:2">
      <c r="A528" s="17"/>
      <c r="B528" s="17"/>
    </row>
    <row r="529" spans="1:2">
      <c r="A529" s="17"/>
      <c r="B529" s="17"/>
    </row>
    <row r="530" spans="1:2">
      <c r="A530" s="17"/>
      <c r="B530" s="17"/>
    </row>
    <row r="531" spans="1:2">
      <c r="A531" s="17"/>
      <c r="B531" s="17"/>
    </row>
    <row r="532" spans="1:2">
      <c r="A532" s="17"/>
      <c r="B532" s="17"/>
    </row>
    <row r="533" spans="1:2">
      <c r="A533" s="17"/>
      <c r="B533" s="17"/>
    </row>
    <row r="534" spans="1:2">
      <c r="A534" s="17"/>
      <c r="B534" s="17"/>
    </row>
    <row r="535" spans="1:2">
      <c r="A535" s="17"/>
      <c r="B535" s="17"/>
    </row>
    <row r="536" spans="1:2">
      <c r="A536" s="17"/>
      <c r="B536" s="17"/>
    </row>
    <row r="537" spans="1:2">
      <c r="A537" s="17"/>
      <c r="B537" s="17"/>
    </row>
    <row r="538" spans="1:2">
      <c r="A538" s="17"/>
      <c r="B538" s="17"/>
    </row>
    <row r="539" spans="1:2">
      <c r="A539" s="17"/>
      <c r="B539" s="17"/>
    </row>
    <row r="540" spans="1:2">
      <c r="A540" s="17"/>
      <c r="B540" s="17"/>
    </row>
    <row r="541" spans="1:2">
      <c r="A541" s="17"/>
      <c r="B541" s="17"/>
    </row>
    <row r="542" spans="1:2">
      <c r="A542" s="17"/>
      <c r="B542" s="17"/>
    </row>
    <row r="543" spans="1:2">
      <c r="A543" s="17"/>
      <c r="B543" s="17"/>
    </row>
    <row r="544" spans="1:2">
      <c r="A544" s="17"/>
      <c r="B544" s="17"/>
    </row>
    <row r="545" spans="1:2">
      <c r="A545" s="17"/>
      <c r="B545" s="17"/>
    </row>
    <row r="546" spans="1:2">
      <c r="A546" s="17"/>
      <c r="B546" s="17"/>
    </row>
    <row r="547" spans="1:2">
      <c r="A547" s="17"/>
      <c r="B547" s="17"/>
    </row>
    <row r="548" spans="1:2">
      <c r="A548" s="17"/>
      <c r="B548" s="17"/>
    </row>
    <row r="549" spans="1:2">
      <c r="A549" s="17"/>
      <c r="B549" s="17"/>
    </row>
    <row r="550" spans="1:2">
      <c r="A550" s="17"/>
      <c r="B550" s="17"/>
    </row>
    <row r="551" spans="1:2">
      <c r="A551" s="17"/>
      <c r="B551" s="17"/>
    </row>
    <row r="552" spans="1:2">
      <c r="A552" s="17"/>
      <c r="B552" s="17"/>
    </row>
    <row r="553" spans="1:2">
      <c r="A553" s="17"/>
      <c r="B553" s="17"/>
    </row>
    <row r="554" spans="1:2">
      <c r="A554" s="17"/>
      <c r="B554" s="17"/>
    </row>
    <row r="555" spans="1:2">
      <c r="A555" s="17"/>
      <c r="B555" s="17"/>
    </row>
    <row r="556" spans="1:2">
      <c r="A556" s="17"/>
      <c r="B556" s="17"/>
    </row>
    <row r="557" spans="1:2">
      <c r="A557" s="17"/>
      <c r="B557" s="17"/>
    </row>
    <row r="558" spans="1:2">
      <c r="A558" s="17"/>
      <c r="B558" s="17"/>
    </row>
    <row r="559" spans="1:2">
      <c r="A559" s="17"/>
      <c r="B559" s="17"/>
    </row>
    <row r="560" spans="1:2">
      <c r="A560" s="17"/>
      <c r="B560" s="17"/>
    </row>
    <row r="561" spans="1:2">
      <c r="A561" s="17"/>
      <c r="B561" s="17"/>
    </row>
    <row r="562" spans="1:2">
      <c r="A562" s="17"/>
      <c r="B562" s="17"/>
    </row>
    <row r="563" spans="1:2">
      <c r="A563" s="17"/>
      <c r="B563" s="17"/>
    </row>
    <row r="564" spans="1:2">
      <c r="A564" s="17"/>
      <c r="B564" s="17"/>
    </row>
    <row r="565" spans="1:2">
      <c r="A565" s="17"/>
      <c r="B565" s="17"/>
    </row>
    <row r="566" spans="1:2">
      <c r="A566" s="17"/>
      <c r="B566" s="17"/>
    </row>
    <row r="567" spans="1:2">
      <c r="A567" s="17"/>
      <c r="B567" s="17"/>
    </row>
    <row r="568" spans="1:2">
      <c r="A568" s="17"/>
      <c r="B568" s="17"/>
    </row>
    <row r="569" spans="1:2">
      <c r="A569" s="17"/>
      <c r="B569" s="17"/>
    </row>
    <row r="570" spans="1:2">
      <c r="A570" s="17"/>
      <c r="B570" s="17"/>
    </row>
    <row r="571" spans="1:2">
      <c r="A571" s="17"/>
      <c r="B571" s="17"/>
    </row>
    <row r="572" spans="1:2">
      <c r="A572" s="17"/>
      <c r="B572" s="17"/>
    </row>
    <row r="573" spans="1:2">
      <c r="A573" s="17"/>
      <c r="B573" s="17"/>
    </row>
    <row r="574" spans="1:2">
      <c r="A574" s="17"/>
      <c r="B574" s="17"/>
    </row>
    <row r="575" spans="1:2">
      <c r="A575" s="17"/>
      <c r="B575" s="17"/>
    </row>
    <row r="576" spans="1:2">
      <c r="A576" s="17"/>
      <c r="B576" s="17"/>
    </row>
    <row r="577" spans="1:2">
      <c r="A577" s="17"/>
      <c r="B577" s="17"/>
    </row>
    <row r="578" spans="1:2">
      <c r="A578" s="17"/>
      <c r="B578" s="17"/>
    </row>
    <row r="579" spans="1:2">
      <c r="A579" s="17"/>
      <c r="B579" s="17"/>
    </row>
    <row r="580" spans="1:2">
      <c r="A580" s="17"/>
      <c r="B580" s="17"/>
    </row>
    <row r="581" spans="1:2">
      <c r="A581" s="17"/>
      <c r="B581" s="17"/>
    </row>
    <row r="582" spans="1:2">
      <c r="A582" s="17"/>
      <c r="B582" s="17"/>
    </row>
    <row r="583" spans="1:2">
      <c r="A583" s="17"/>
      <c r="B583" s="17"/>
    </row>
    <row r="584" spans="1:2">
      <c r="A584" s="17"/>
      <c r="B584" s="17"/>
    </row>
    <row r="585" spans="1:2">
      <c r="A585" s="17"/>
      <c r="B585" s="17"/>
    </row>
    <row r="586" spans="1:2">
      <c r="A586" s="17"/>
      <c r="B586" s="17"/>
    </row>
    <row r="587" spans="1:2">
      <c r="A587" s="17"/>
      <c r="B587" s="17"/>
    </row>
    <row r="588" spans="1:2">
      <c r="A588" s="17"/>
      <c r="B588" s="17"/>
    </row>
    <row r="589" spans="1:2">
      <c r="A589" s="17"/>
      <c r="B589" s="17"/>
    </row>
    <row r="590" spans="1:2">
      <c r="A590" s="17"/>
      <c r="B590" s="17"/>
    </row>
    <row r="591" spans="1:2">
      <c r="A591" s="17"/>
      <c r="B591" s="17"/>
    </row>
    <row r="592" spans="1:2">
      <c r="A592" s="17"/>
      <c r="B592" s="17"/>
    </row>
    <row r="593" spans="1:2">
      <c r="A593" s="17"/>
      <c r="B593" s="17"/>
    </row>
    <row r="594" spans="1:2">
      <c r="A594" s="17"/>
      <c r="B594" s="17"/>
    </row>
    <row r="595" spans="1:2">
      <c r="A595" s="17"/>
      <c r="B595" s="17"/>
    </row>
    <row r="596" spans="1:2">
      <c r="A596" s="17"/>
      <c r="B596" s="17"/>
    </row>
    <row r="597" spans="1:2">
      <c r="A597" s="17"/>
      <c r="B597" s="17"/>
    </row>
    <row r="598" spans="1:2">
      <c r="A598" s="17"/>
      <c r="B598" s="17"/>
    </row>
    <row r="599" spans="1:2">
      <c r="A599" s="17"/>
      <c r="B599" s="17"/>
    </row>
    <row r="600" spans="1:2">
      <c r="A600" s="17"/>
      <c r="B600" s="17"/>
    </row>
    <row r="601" spans="1:2">
      <c r="A601" s="17"/>
      <c r="B601" s="17"/>
    </row>
    <row r="602" spans="1:2">
      <c r="A602" s="17"/>
      <c r="B602" s="17"/>
    </row>
    <row r="603" spans="1:2">
      <c r="A603" s="17"/>
      <c r="B603" s="17"/>
    </row>
    <row r="604" spans="1:2">
      <c r="A604" s="17"/>
      <c r="B604" s="17"/>
    </row>
    <row r="605" spans="1:2">
      <c r="A605" s="17"/>
      <c r="B605" s="17"/>
    </row>
    <row r="606" spans="1:2">
      <c r="A606" s="17"/>
      <c r="B606" s="17"/>
    </row>
    <row r="607" spans="1:2">
      <c r="A607" s="17"/>
      <c r="B607" s="17"/>
    </row>
    <row r="608" spans="1:2">
      <c r="A608" s="17"/>
      <c r="B608" s="17"/>
    </row>
    <row r="609" spans="1:2">
      <c r="A609" s="17"/>
      <c r="B609" s="17"/>
    </row>
    <row r="610" spans="1:2">
      <c r="A610" s="17"/>
      <c r="B610" s="17"/>
    </row>
    <row r="611" spans="1:2">
      <c r="A611" s="17"/>
      <c r="B611" s="17"/>
    </row>
    <row r="612" spans="1:2">
      <c r="A612" s="17"/>
      <c r="B612" s="17"/>
    </row>
    <row r="613" spans="1:2">
      <c r="A613" s="17"/>
      <c r="B613" s="17"/>
    </row>
    <row r="614" spans="1:2">
      <c r="A614" s="17"/>
      <c r="B614" s="17"/>
    </row>
    <row r="615" spans="1:2">
      <c r="A615" s="17"/>
      <c r="B615" s="17"/>
    </row>
    <row r="616" spans="1:2">
      <c r="A616" s="17"/>
      <c r="B616" s="17"/>
    </row>
    <row r="617" spans="1:2">
      <c r="A617" s="17"/>
      <c r="B617" s="17"/>
    </row>
    <row r="618" spans="1:2">
      <c r="A618" s="17"/>
      <c r="B618" s="17"/>
    </row>
    <row r="619" spans="1:2">
      <c r="A619" s="17"/>
      <c r="B619" s="17"/>
    </row>
    <row r="620" spans="1:2">
      <c r="A620" s="17"/>
      <c r="B620" s="17"/>
    </row>
    <row r="621" spans="1:2">
      <c r="A621" s="17"/>
      <c r="B621" s="17"/>
    </row>
    <row r="622" spans="1:2">
      <c r="A622" s="17"/>
      <c r="B622" s="17"/>
    </row>
    <row r="623" spans="1:2">
      <c r="A623" s="17"/>
      <c r="B623" s="17"/>
    </row>
    <row r="624" spans="1:2">
      <c r="A624" s="17"/>
      <c r="B624" s="17"/>
    </row>
    <row r="625" spans="1:2">
      <c r="A625" s="17"/>
      <c r="B625" s="17"/>
    </row>
    <row r="626" spans="1:2">
      <c r="A626" s="17"/>
      <c r="B626" s="17"/>
    </row>
    <row r="627" spans="1:2">
      <c r="A627" s="17"/>
      <c r="B627" s="17"/>
    </row>
    <row r="628" spans="1:2">
      <c r="A628" s="17"/>
      <c r="B628" s="17"/>
    </row>
    <row r="629" spans="1:2">
      <c r="A629" s="17"/>
      <c r="B629" s="17"/>
    </row>
    <row r="630" spans="1:2">
      <c r="A630" s="17"/>
      <c r="B630" s="17"/>
    </row>
    <row r="631" spans="1:2">
      <c r="A631" s="17"/>
      <c r="B631" s="17"/>
    </row>
    <row r="632" spans="1:2">
      <c r="A632" s="17"/>
      <c r="B632" s="17"/>
    </row>
    <row r="633" spans="1:2">
      <c r="A633" s="17"/>
      <c r="B633" s="17"/>
    </row>
    <row r="634" spans="1:2">
      <c r="A634" s="17"/>
      <c r="B634" s="17"/>
    </row>
    <row r="635" spans="1:2">
      <c r="A635" s="17"/>
      <c r="B635" s="17"/>
    </row>
    <row r="636" spans="1:2">
      <c r="A636" s="17"/>
      <c r="B636" s="17"/>
    </row>
    <row r="637" spans="1:2">
      <c r="A637" s="17"/>
      <c r="B637" s="17"/>
    </row>
    <row r="638" spans="1:2">
      <c r="A638" s="17"/>
      <c r="B638" s="17"/>
    </row>
    <row r="639" spans="1:2">
      <c r="A639" s="17"/>
      <c r="B639" s="17"/>
    </row>
    <row r="640" spans="1:2">
      <c r="A640" s="17"/>
      <c r="B640" s="17"/>
    </row>
    <row r="641" spans="1:2">
      <c r="A641" s="17"/>
      <c r="B641" s="17"/>
    </row>
    <row r="642" spans="1:2">
      <c r="A642" s="17"/>
      <c r="B642" s="17"/>
    </row>
    <row r="643" spans="1:2">
      <c r="A643" s="17"/>
      <c r="B643" s="17"/>
    </row>
    <row r="644" spans="1:2">
      <c r="A644" s="17"/>
      <c r="B644" s="17"/>
    </row>
    <row r="645" spans="1:2">
      <c r="A645" s="17"/>
      <c r="B645" s="17"/>
    </row>
    <row r="646" spans="1:2">
      <c r="A646" s="17"/>
      <c r="B646" s="17"/>
    </row>
    <row r="647" spans="1:2">
      <c r="A647" s="17"/>
      <c r="B647" s="17"/>
    </row>
    <row r="648" spans="1:2">
      <c r="A648" s="17"/>
      <c r="B648" s="17"/>
    </row>
    <row r="649" spans="1:2">
      <c r="A649" s="17"/>
      <c r="B649" s="17"/>
    </row>
    <row r="650" spans="1:2">
      <c r="A650" s="17"/>
      <c r="B650" s="17"/>
    </row>
    <row r="651" spans="1:2">
      <c r="A651" s="17"/>
      <c r="B651" s="17"/>
    </row>
    <row r="652" spans="1:2">
      <c r="A652" s="17"/>
      <c r="B652" s="17"/>
    </row>
    <row r="653" spans="1:2">
      <c r="A653" s="17"/>
      <c r="B653" s="17"/>
    </row>
    <row r="654" spans="1:2">
      <c r="A654" s="17"/>
      <c r="B654" s="17"/>
    </row>
    <row r="655" spans="1:2">
      <c r="A655" s="17"/>
      <c r="B655" s="17"/>
    </row>
    <row r="656" spans="1:2">
      <c r="A656" s="17"/>
      <c r="B656" s="17"/>
    </row>
    <row r="657" spans="1:2">
      <c r="A657" s="17"/>
      <c r="B657" s="17"/>
    </row>
    <row r="658" spans="1:2">
      <c r="A658" s="17"/>
      <c r="B658" s="17"/>
    </row>
    <row r="659" spans="1:2">
      <c r="A659" s="17"/>
      <c r="B659" s="17"/>
    </row>
    <row r="660" spans="1:2">
      <c r="A660" s="17"/>
      <c r="B660" s="17"/>
    </row>
    <row r="661" spans="1:2">
      <c r="A661" s="17"/>
      <c r="B661" s="17"/>
    </row>
    <row r="662" spans="1:2">
      <c r="A662" s="17"/>
      <c r="B662" s="17"/>
    </row>
    <row r="663" spans="1:2">
      <c r="A663" s="17"/>
      <c r="B663" s="17"/>
    </row>
    <row r="664" spans="1:2">
      <c r="A664" s="17"/>
      <c r="B664" s="17"/>
    </row>
    <row r="665" spans="1:2">
      <c r="A665" s="17"/>
      <c r="B665" s="17"/>
    </row>
    <row r="666" spans="1:2">
      <c r="A666" s="17"/>
      <c r="B666" s="17"/>
    </row>
    <row r="667" spans="1:2">
      <c r="A667" s="17"/>
      <c r="B667" s="17"/>
    </row>
    <row r="668" spans="1:2">
      <c r="A668" s="17"/>
      <c r="B668" s="17"/>
    </row>
    <row r="669" spans="1:2">
      <c r="A669" s="17"/>
      <c r="B669" s="17"/>
    </row>
    <row r="670" spans="1:2">
      <c r="A670" s="17"/>
      <c r="B670" s="17"/>
    </row>
    <row r="671" spans="1:2">
      <c r="A671" s="17"/>
      <c r="B671" s="17"/>
    </row>
    <row r="672" spans="1:2">
      <c r="A672" s="17"/>
      <c r="B672" s="17"/>
    </row>
    <row r="673" spans="1:2">
      <c r="A673" s="17"/>
      <c r="B673" s="17"/>
    </row>
    <row r="674" spans="1:2">
      <c r="A674" s="17"/>
      <c r="B674" s="17"/>
    </row>
    <row r="675" spans="1:2">
      <c r="A675" s="17"/>
      <c r="B675" s="17"/>
    </row>
    <row r="676" spans="1:2">
      <c r="A676" s="17"/>
      <c r="B676" s="17"/>
    </row>
    <row r="677" spans="1:2">
      <c r="A677" s="17"/>
      <c r="B677" s="17"/>
    </row>
    <row r="678" spans="1:2">
      <c r="A678" s="17"/>
      <c r="B678" s="17"/>
    </row>
    <row r="679" spans="1:2">
      <c r="A679" s="17"/>
      <c r="B679" s="17"/>
    </row>
    <row r="680" spans="1:2">
      <c r="A680" s="17"/>
      <c r="B680" s="17"/>
    </row>
    <row r="681" spans="1:2">
      <c r="A681" s="17"/>
      <c r="B681" s="17"/>
    </row>
    <row r="682" spans="1:2">
      <c r="A682" s="17"/>
      <c r="B682" s="17"/>
    </row>
    <row r="683" spans="1:2">
      <c r="A683" s="17"/>
      <c r="B683" s="17"/>
    </row>
    <row r="684" spans="1:2">
      <c r="A684" s="17"/>
      <c r="B684" s="17"/>
    </row>
    <row r="685" spans="1:2">
      <c r="A685" s="17"/>
      <c r="B685" s="17"/>
    </row>
    <row r="686" spans="1:2">
      <c r="A686" s="17"/>
      <c r="B686" s="17"/>
    </row>
    <row r="687" spans="1:2">
      <c r="A687" s="17"/>
      <c r="B687" s="17"/>
    </row>
    <row r="688" spans="1:2">
      <c r="A688" s="17"/>
      <c r="B688" s="17"/>
    </row>
    <row r="689" spans="1:2">
      <c r="A689" s="17"/>
      <c r="B689" s="17"/>
    </row>
    <row r="690" spans="1:2">
      <c r="A690" s="17"/>
      <c r="B690" s="17"/>
    </row>
    <row r="691" spans="1:2">
      <c r="A691" s="17"/>
      <c r="B691" s="17"/>
    </row>
    <row r="692" spans="1:2">
      <c r="A692" s="17"/>
      <c r="B692" s="17"/>
    </row>
    <row r="693" spans="1:2">
      <c r="A693" s="17"/>
      <c r="B693" s="17"/>
    </row>
    <row r="694" spans="1:2">
      <c r="A694" s="17"/>
      <c r="B694" s="17"/>
    </row>
    <row r="695" spans="1:2">
      <c r="A695" s="17"/>
      <c r="B695" s="17"/>
    </row>
    <row r="696" spans="1:2">
      <c r="A696" s="17"/>
      <c r="B696" s="17"/>
    </row>
    <row r="697" spans="1:2">
      <c r="A697" s="17"/>
      <c r="B697" s="17"/>
    </row>
    <row r="698" spans="1:2">
      <c r="A698" s="17"/>
      <c r="B698" s="17"/>
    </row>
    <row r="699" spans="1:2">
      <c r="A699" s="17"/>
      <c r="B699" s="17"/>
    </row>
    <row r="700" spans="1:2">
      <c r="A700" s="17"/>
      <c r="B700" s="17"/>
    </row>
    <row r="701" spans="1:2">
      <c r="A701" s="17"/>
      <c r="B701" s="17"/>
    </row>
    <row r="702" spans="1:2">
      <c r="A702" s="17"/>
      <c r="B702" s="17"/>
    </row>
    <row r="703" spans="1:2">
      <c r="A703" s="17"/>
      <c r="B703" s="17"/>
    </row>
    <row r="704" spans="1:2">
      <c r="A704" s="17"/>
      <c r="B704" s="17"/>
    </row>
    <row r="705" spans="1:2">
      <c r="A705" s="17"/>
      <c r="B705" s="17"/>
    </row>
    <row r="706" spans="1:2">
      <c r="A706" s="17"/>
      <c r="B706" s="17"/>
    </row>
    <row r="707" spans="1:2">
      <c r="A707" s="17"/>
      <c r="B707" s="17"/>
    </row>
    <row r="708" spans="1:2">
      <c r="A708" s="17"/>
      <c r="B708" s="17"/>
    </row>
    <row r="709" spans="1:2">
      <c r="A709" s="17"/>
      <c r="B709" s="17"/>
    </row>
    <row r="710" spans="1:2">
      <c r="A710" s="17"/>
      <c r="B710" s="17"/>
    </row>
    <row r="711" spans="1:2">
      <c r="A711" s="17"/>
      <c r="B711" s="17"/>
    </row>
    <row r="712" spans="1:2">
      <c r="A712" s="17"/>
      <c r="B712" s="17"/>
    </row>
    <row r="713" spans="1:2">
      <c r="A713" s="17"/>
      <c r="B713" s="17"/>
    </row>
    <row r="714" spans="1:2">
      <c r="A714" s="17"/>
      <c r="B714" s="17"/>
    </row>
    <row r="715" spans="1:2">
      <c r="A715" s="17"/>
      <c r="B715" s="17"/>
    </row>
    <row r="716" spans="1:2">
      <c r="A716" s="17"/>
      <c r="B716" s="17"/>
    </row>
    <row r="717" spans="1:2">
      <c r="A717" s="17"/>
      <c r="B717" s="17"/>
    </row>
    <row r="718" spans="1:2">
      <c r="A718" s="17"/>
      <c r="B718" s="17"/>
    </row>
    <row r="719" spans="1:2">
      <c r="A719" s="17"/>
      <c r="B719" s="17"/>
    </row>
    <row r="720" spans="1:2">
      <c r="A720" s="17"/>
      <c r="B720" s="17"/>
    </row>
    <row r="721" spans="1:2">
      <c r="A721" s="17"/>
      <c r="B721" s="17"/>
    </row>
    <row r="722" spans="1:2">
      <c r="A722" s="17"/>
      <c r="B722" s="17"/>
    </row>
    <row r="723" spans="1:2">
      <c r="A723" s="17"/>
      <c r="B723" s="17"/>
    </row>
    <row r="724" spans="1:2">
      <c r="A724" s="17"/>
      <c r="B724" s="17"/>
    </row>
    <row r="725" spans="1:2">
      <c r="A725" s="17"/>
      <c r="B725" s="17"/>
    </row>
    <row r="726" spans="1:2">
      <c r="A726" s="17"/>
      <c r="B726" s="17"/>
    </row>
    <row r="727" spans="1:2">
      <c r="A727" s="17"/>
      <c r="B727" s="17"/>
    </row>
    <row r="728" spans="1:2">
      <c r="A728" s="17"/>
      <c r="B728" s="17"/>
    </row>
    <row r="729" spans="1:2">
      <c r="A729" s="17"/>
      <c r="B729" s="17"/>
    </row>
    <row r="730" spans="1:2">
      <c r="A730" s="17"/>
      <c r="B730" s="17"/>
    </row>
    <row r="731" spans="1:2">
      <c r="A731" s="17"/>
      <c r="B731" s="17"/>
    </row>
    <row r="732" spans="1:2">
      <c r="A732" s="17"/>
      <c r="B732" s="17"/>
    </row>
    <row r="733" spans="1:2">
      <c r="A733" s="17"/>
      <c r="B733" s="17"/>
    </row>
    <row r="734" spans="1:2">
      <c r="A734" s="17"/>
      <c r="B734" s="17"/>
    </row>
    <row r="735" spans="1:2">
      <c r="A735" s="17"/>
      <c r="B735" s="17"/>
    </row>
    <row r="736" spans="1:2">
      <c r="A736" s="17"/>
      <c r="B736" s="17"/>
    </row>
    <row r="737" spans="1:2">
      <c r="A737" s="17"/>
      <c r="B737" s="17"/>
    </row>
    <row r="738" spans="1:2">
      <c r="A738" s="17"/>
      <c r="B738" s="17"/>
    </row>
    <row r="739" spans="1:2">
      <c r="A739" s="17"/>
      <c r="B739" s="17"/>
    </row>
    <row r="740" spans="1:2">
      <c r="A740" s="17"/>
      <c r="B740" s="17"/>
    </row>
    <row r="741" spans="1:2">
      <c r="A741" s="17"/>
      <c r="B741" s="17"/>
    </row>
    <row r="742" spans="1:2">
      <c r="A742" s="17"/>
      <c r="B742" s="17"/>
    </row>
    <row r="743" spans="1:2">
      <c r="A743" s="17"/>
      <c r="B743" s="17"/>
    </row>
    <row r="744" spans="1:2">
      <c r="A744" s="17"/>
      <c r="B744" s="17"/>
    </row>
    <row r="745" spans="1:2">
      <c r="A745" s="17"/>
      <c r="B745" s="17"/>
    </row>
    <row r="746" spans="1:2">
      <c r="A746" s="17"/>
      <c r="B746" s="17"/>
    </row>
    <row r="747" spans="1:2">
      <c r="A747" s="17"/>
      <c r="B747" s="17"/>
    </row>
    <row r="748" spans="1:2">
      <c r="A748" s="17"/>
      <c r="B748" s="17"/>
    </row>
    <row r="749" spans="1:2">
      <c r="A749" s="17"/>
      <c r="B749" s="17"/>
    </row>
    <row r="750" spans="1:2">
      <c r="A750" s="17"/>
      <c r="B750" s="17"/>
    </row>
    <row r="751" spans="1:2">
      <c r="A751" s="17"/>
      <c r="B751" s="17"/>
    </row>
    <row r="752" spans="1:2">
      <c r="A752" s="17"/>
      <c r="B752" s="17"/>
    </row>
    <row r="753" spans="1:2">
      <c r="A753" s="17"/>
      <c r="B753" s="17"/>
    </row>
    <row r="754" spans="1:2">
      <c r="A754" s="17"/>
      <c r="B754" s="17"/>
    </row>
    <row r="755" spans="1:2">
      <c r="A755" s="17"/>
      <c r="B755" s="17"/>
    </row>
    <row r="756" spans="1:2">
      <c r="A756" s="17"/>
      <c r="B756" s="17"/>
    </row>
    <row r="757" spans="1:2">
      <c r="A757" s="17"/>
      <c r="B757" s="17"/>
    </row>
    <row r="758" spans="1:2">
      <c r="A758" s="17"/>
      <c r="B758" s="17"/>
    </row>
    <row r="759" spans="1:2">
      <c r="A759" s="17"/>
      <c r="B759" s="17"/>
    </row>
    <row r="760" spans="1:2">
      <c r="A760" s="17"/>
      <c r="B760" s="17"/>
    </row>
    <row r="761" spans="1:2">
      <c r="A761" s="17"/>
      <c r="B761" s="17"/>
    </row>
    <row r="762" spans="1:2">
      <c r="A762" s="17"/>
      <c r="B762" s="17"/>
    </row>
    <row r="763" spans="1:2">
      <c r="A763" s="17"/>
      <c r="B763" s="17"/>
    </row>
    <row r="764" spans="1:2">
      <c r="A764" s="17"/>
      <c r="B764" s="17"/>
    </row>
    <row r="765" spans="1:2">
      <c r="A765" s="17"/>
      <c r="B765" s="17"/>
    </row>
    <row r="766" spans="1:2">
      <c r="A766" s="17"/>
      <c r="B766" s="17"/>
    </row>
    <row r="767" spans="1:2">
      <c r="A767" s="17"/>
      <c r="B767" s="17"/>
    </row>
    <row r="768" spans="1:2">
      <c r="A768" s="17"/>
      <c r="B768" s="17"/>
    </row>
    <row r="769" spans="1:2">
      <c r="A769" s="17"/>
      <c r="B769" s="17"/>
    </row>
    <row r="770" spans="1:2">
      <c r="A770" s="17"/>
      <c r="B770" s="17"/>
    </row>
    <row r="771" spans="1:2">
      <c r="A771" s="17"/>
      <c r="B771" s="17"/>
    </row>
    <row r="772" spans="1:2">
      <c r="A772" s="17"/>
      <c r="B772" s="17"/>
    </row>
    <row r="773" spans="1:2">
      <c r="A773" s="17"/>
      <c r="B773" s="17"/>
    </row>
    <row r="774" spans="1:2">
      <c r="A774" s="17"/>
      <c r="B774" s="17"/>
    </row>
    <row r="775" spans="1:2">
      <c r="A775" s="17"/>
      <c r="B775" s="17"/>
    </row>
    <row r="776" spans="1:2">
      <c r="A776" s="17"/>
      <c r="B776" s="17"/>
    </row>
    <row r="777" spans="1:2">
      <c r="A777" s="17"/>
      <c r="B777" s="17"/>
    </row>
    <row r="778" spans="1:2">
      <c r="A778" s="17"/>
      <c r="B778" s="17"/>
    </row>
    <row r="779" spans="1:2">
      <c r="A779" s="17"/>
      <c r="B779" s="17"/>
    </row>
    <row r="780" spans="1:2">
      <c r="A780" s="17"/>
      <c r="B780" s="17"/>
    </row>
    <row r="781" spans="1:2">
      <c r="A781" s="17"/>
      <c r="B781" s="17"/>
    </row>
    <row r="782" spans="1:2">
      <c r="A782" s="17"/>
      <c r="B782" s="17"/>
    </row>
    <row r="783" spans="1:2">
      <c r="A783" s="17"/>
      <c r="B783" s="17"/>
    </row>
    <row r="784" spans="1:2">
      <c r="A784" s="17"/>
      <c r="B784" s="17"/>
    </row>
    <row r="785" spans="1:2">
      <c r="A785" s="17"/>
      <c r="B785" s="17"/>
    </row>
    <row r="786" spans="1:2">
      <c r="A786" s="17"/>
      <c r="B786" s="17"/>
    </row>
    <row r="787" spans="1:2">
      <c r="A787" s="17"/>
      <c r="B787" s="17"/>
    </row>
    <row r="788" spans="1:2">
      <c r="A788" s="17"/>
      <c r="B788" s="17"/>
    </row>
    <row r="789" spans="1:2">
      <c r="A789" s="17"/>
      <c r="B789" s="17"/>
    </row>
    <row r="790" spans="1:2">
      <c r="A790" s="17"/>
      <c r="B790" s="17"/>
    </row>
    <row r="791" spans="1:2">
      <c r="A791" s="17"/>
      <c r="B791" s="17"/>
    </row>
    <row r="792" spans="1:2">
      <c r="A792" s="17"/>
      <c r="B792" s="17"/>
    </row>
    <row r="793" spans="1:2">
      <c r="A793" s="17"/>
      <c r="B793" s="17"/>
    </row>
    <row r="794" spans="1:2">
      <c r="A794" s="17"/>
      <c r="B794" s="17"/>
    </row>
    <row r="795" spans="1:2">
      <c r="A795" s="17"/>
      <c r="B795" s="17"/>
    </row>
    <row r="796" spans="1:2">
      <c r="A796" s="17"/>
      <c r="B796" s="17"/>
    </row>
    <row r="797" spans="1:2">
      <c r="A797" s="17"/>
      <c r="B797" s="17"/>
    </row>
    <row r="798" spans="1:2">
      <c r="A798" s="17"/>
      <c r="B798" s="17"/>
    </row>
    <row r="799" spans="1:2">
      <c r="A799" s="17"/>
      <c r="B799" s="17"/>
    </row>
    <row r="800" spans="1:2">
      <c r="A800" s="17"/>
      <c r="B800" s="17"/>
    </row>
    <row r="801" spans="1:2">
      <c r="A801" s="17"/>
      <c r="B801" s="17"/>
    </row>
    <row r="802" spans="1:2">
      <c r="A802" s="17"/>
      <c r="B802" s="17"/>
    </row>
    <row r="803" spans="1:2">
      <c r="A803" s="17"/>
      <c r="B803" s="17"/>
    </row>
    <row r="804" spans="1:2">
      <c r="A804" s="17"/>
      <c r="B804" s="17"/>
    </row>
    <row r="805" spans="1:2">
      <c r="A805" s="17"/>
      <c r="B805" s="17"/>
    </row>
    <row r="806" spans="1:2">
      <c r="A806" s="17"/>
      <c r="B806" s="17"/>
    </row>
    <row r="807" spans="1:2">
      <c r="A807" s="17"/>
      <c r="B807" s="17"/>
    </row>
    <row r="808" spans="1:2">
      <c r="A808" s="17"/>
      <c r="B808" s="17"/>
    </row>
    <row r="809" spans="1:2">
      <c r="A809" s="17"/>
      <c r="B809" s="17"/>
    </row>
    <row r="810" spans="1:2">
      <c r="A810" s="17"/>
      <c r="B810" s="17"/>
    </row>
    <row r="811" spans="1:2">
      <c r="A811" s="17"/>
      <c r="B811" s="17"/>
    </row>
    <row r="812" spans="1:2">
      <c r="A812" s="17"/>
      <c r="B812" s="17"/>
    </row>
    <row r="813" spans="1:2">
      <c r="A813" s="17"/>
      <c r="B813" s="17"/>
    </row>
    <row r="814" spans="1:2">
      <c r="A814" s="17"/>
      <c r="B814" s="17"/>
    </row>
    <row r="815" spans="1:2">
      <c r="A815" s="17"/>
      <c r="B815" s="17"/>
    </row>
    <row r="816" spans="1:2">
      <c r="A816" s="17"/>
      <c r="B816" s="17"/>
    </row>
    <row r="817" spans="1:2">
      <c r="A817" s="17"/>
      <c r="B817" s="17"/>
    </row>
    <row r="818" spans="1:2">
      <c r="A818" s="17"/>
      <c r="B818" s="17"/>
    </row>
    <row r="819" spans="1:2">
      <c r="A819" s="17"/>
      <c r="B819" s="17"/>
    </row>
    <row r="820" spans="1:2">
      <c r="A820" s="17"/>
      <c r="B820" s="17"/>
    </row>
    <row r="821" spans="1:2">
      <c r="A821" s="17"/>
      <c r="B821" s="17"/>
    </row>
    <row r="822" spans="1:2">
      <c r="A822" s="17"/>
      <c r="B822" s="17"/>
    </row>
    <row r="823" spans="1:2">
      <c r="A823" s="17"/>
      <c r="B823" s="17"/>
    </row>
    <row r="824" spans="1:2">
      <c r="A824" s="17"/>
      <c r="B824" s="17"/>
    </row>
    <row r="825" spans="1:2">
      <c r="A825" s="17"/>
      <c r="B825" s="17"/>
    </row>
    <row r="826" spans="1:2">
      <c r="A826" s="17"/>
      <c r="B826" s="17"/>
    </row>
    <row r="827" spans="1:2">
      <c r="A827" s="17"/>
      <c r="B827" s="17"/>
    </row>
    <row r="828" spans="1:2">
      <c r="A828" s="17"/>
      <c r="B828" s="17"/>
    </row>
    <row r="829" spans="1:2">
      <c r="A829" s="17"/>
      <c r="B829" s="17"/>
    </row>
    <row r="830" spans="1:2">
      <c r="A830" s="17"/>
      <c r="B830" s="17"/>
    </row>
    <row r="831" spans="1:2">
      <c r="A831" s="17"/>
      <c r="B831" s="17"/>
    </row>
    <row r="832" spans="1:2">
      <c r="A832" s="17"/>
      <c r="B832" s="17"/>
    </row>
    <row r="833" spans="1:2">
      <c r="A833" s="17"/>
      <c r="B833" s="17"/>
    </row>
    <row r="834" spans="1:2">
      <c r="A834" s="17"/>
      <c r="B834" s="17"/>
    </row>
    <row r="835" spans="1:2">
      <c r="A835" s="17"/>
      <c r="B835" s="17"/>
    </row>
    <row r="836" spans="1:2">
      <c r="A836" s="17"/>
      <c r="B836" s="17"/>
    </row>
    <row r="837" spans="1:2">
      <c r="A837" s="17"/>
      <c r="B837" s="17"/>
    </row>
    <row r="838" spans="1:2">
      <c r="A838" s="17"/>
      <c r="B838" s="17"/>
    </row>
    <row r="839" spans="1:2">
      <c r="A839" s="17"/>
      <c r="B839" s="17"/>
    </row>
    <row r="840" spans="1:2">
      <c r="A840" s="17"/>
      <c r="B840" s="17"/>
    </row>
    <row r="841" spans="1:2">
      <c r="A841" s="17"/>
      <c r="B841" s="17"/>
    </row>
    <row r="842" spans="1:2">
      <c r="A842" s="17"/>
      <c r="B842" s="17"/>
    </row>
    <row r="843" spans="1:2">
      <c r="A843" s="17"/>
      <c r="B843" s="17"/>
    </row>
    <row r="844" spans="1:2">
      <c r="A844" s="17"/>
      <c r="B844" s="17"/>
    </row>
    <row r="845" spans="1:2">
      <c r="A845" s="17"/>
      <c r="B845" s="17"/>
    </row>
    <row r="846" spans="1:2">
      <c r="A846" s="17"/>
      <c r="B846" s="17"/>
    </row>
    <row r="847" spans="1:2">
      <c r="A847" s="17"/>
      <c r="B847" s="17"/>
    </row>
    <row r="848" spans="1:2">
      <c r="A848" s="17"/>
      <c r="B848" s="17"/>
    </row>
    <row r="849" spans="1:2">
      <c r="A849" s="17"/>
      <c r="B849" s="17"/>
    </row>
    <row r="850" spans="1:2">
      <c r="A850" s="17"/>
      <c r="B850" s="17"/>
    </row>
    <row r="851" spans="1:2">
      <c r="A851" s="17"/>
      <c r="B851" s="17"/>
    </row>
    <row r="852" spans="1:2">
      <c r="A852" s="17"/>
      <c r="B852" s="17"/>
    </row>
    <row r="853" spans="1:2">
      <c r="A853" s="17"/>
      <c r="B853" s="17"/>
    </row>
    <row r="854" spans="1:2">
      <c r="A854" s="17"/>
      <c r="B854" s="17"/>
    </row>
    <row r="855" spans="1:2">
      <c r="A855" s="17"/>
      <c r="B855" s="17"/>
    </row>
    <row r="856" spans="1:2">
      <c r="A856" s="17"/>
      <c r="B856" s="17"/>
    </row>
    <row r="857" spans="1:2">
      <c r="A857" s="17"/>
      <c r="B857" s="17"/>
    </row>
    <row r="858" spans="1:2">
      <c r="A858" s="17"/>
      <c r="B858" s="17"/>
    </row>
    <row r="859" spans="1:2">
      <c r="A859" s="17"/>
      <c r="B859" s="17"/>
    </row>
    <row r="860" spans="1:2">
      <c r="A860" s="17"/>
      <c r="B860" s="17"/>
    </row>
    <row r="861" spans="1:2">
      <c r="A861" s="17"/>
      <c r="B861" s="17"/>
    </row>
    <row r="862" spans="1:2">
      <c r="A862" s="17"/>
      <c r="B862" s="17"/>
    </row>
    <row r="863" spans="1:2">
      <c r="A863" s="17"/>
      <c r="B863" s="17"/>
    </row>
    <row r="864" spans="1:2">
      <c r="A864" s="17"/>
      <c r="B864" s="17"/>
    </row>
    <row r="865" spans="1:2">
      <c r="A865" s="17"/>
      <c r="B865" s="17"/>
    </row>
    <row r="866" spans="1:2">
      <c r="A866" s="17"/>
      <c r="B866" s="17"/>
    </row>
    <row r="867" spans="1:2">
      <c r="A867" s="17"/>
      <c r="B867" s="17"/>
    </row>
    <row r="868" spans="1:2">
      <c r="A868" s="17"/>
      <c r="B868" s="17"/>
    </row>
    <row r="869" spans="1:2">
      <c r="A869" s="17"/>
      <c r="B869" s="17"/>
    </row>
    <row r="870" spans="1:2">
      <c r="A870" s="17"/>
      <c r="B870" s="17"/>
    </row>
    <row r="871" spans="1:2">
      <c r="A871" s="17"/>
      <c r="B871" s="17"/>
    </row>
    <row r="872" spans="1:2">
      <c r="A872" s="17"/>
      <c r="B872" s="17"/>
    </row>
    <row r="873" spans="1:2">
      <c r="A873" s="17"/>
      <c r="B873" s="17"/>
    </row>
    <row r="874" spans="1:2">
      <c r="A874" s="17"/>
      <c r="B874" s="17"/>
    </row>
    <row r="875" spans="1:2">
      <c r="A875" s="17"/>
      <c r="B875" s="17"/>
    </row>
    <row r="876" spans="1:2">
      <c r="A876" s="17"/>
      <c r="B876" s="17"/>
    </row>
    <row r="877" spans="1:2">
      <c r="A877" s="17"/>
      <c r="B877" s="17"/>
    </row>
    <row r="878" spans="1:2">
      <c r="A878" s="17"/>
      <c r="B878" s="17"/>
    </row>
    <row r="879" spans="1:2">
      <c r="A879" s="17"/>
      <c r="B879" s="17"/>
    </row>
    <row r="880" spans="1:2">
      <c r="A880" s="17"/>
      <c r="B880" s="17"/>
    </row>
    <row r="881" spans="1:2">
      <c r="A881" s="17"/>
      <c r="B881" s="17"/>
    </row>
    <row r="882" spans="1:2">
      <c r="A882" s="17"/>
      <c r="B882" s="17"/>
    </row>
    <row r="883" spans="1:2">
      <c r="A883" s="17"/>
      <c r="B883" s="17"/>
    </row>
    <row r="884" spans="1:2">
      <c r="A884" s="17"/>
      <c r="B884" s="17"/>
    </row>
    <row r="885" spans="1:2">
      <c r="A885" s="17"/>
      <c r="B885" s="17"/>
    </row>
    <row r="886" spans="1:2">
      <c r="A886" s="17"/>
      <c r="B886" s="17"/>
    </row>
    <row r="887" spans="1:2">
      <c r="A887" s="17"/>
      <c r="B887" s="17"/>
    </row>
    <row r="888" spans="1:2">
      <c r="A888" s="17"/>
      <c r="B888" s="17"/>
    </row>
    <row r="889" spans="1:2">
      <c r="A889" s="17"/>
      <c r="B889" s="17"/>
    </row>
    <row r="890" spans="1:2">
      <c r="A890" s="17"/>
      <c r="B890" s="17"/>
    </row>
    <row r="891" spans="1:2">
      <c r="A891" s="17"/>
      <c r="B891" s="17"/>
    </row>
    <row r="892" spans="1:2">
      <c r="A892" s="17"/>
      <c r="B892" s="17"/>
    </row>
    <row r="893" spans="1:2">
      <c r="A893" s="17"/>
      <c r="B893" s="17"/>
    </row>
    <row r="894" spans="1:2">
      <c r="A894" s="17"/>
      <c r="B894" s="17"/>
    </row>
    <row r="895" spans="1:2">
      <c r="A895" s="17"/>
      <c r="B895" s="17"/>
    </row>
    <row r="896" spans="1:2">
      <c r="A896" s="17"/>
      <c r="B896" s="17"/>
    </row>
    <row r="897" spans="1:2">
      <c r="A897" s="17"/>
      <c r="B897" s="17"/>
    </row>
    <row r="898" spans="1:2">
      <c r="A898" s="17"/>
      <c r="B898" s="17"/>
    </row>
    <row r="899" spans="1:2">
      <c r="A899" s="17"/>
      <c r="B899" s="17"/>
    </row>
    <row r="900" spans="1:2">
      <c r="A900" s="17"/>
      <c r="B900" s="17"/>
    </row>
    <row r="901" spans="1:2">
      <c r="A901" s="17"/>
      <c r="B901" s="17"/>
    </row>
    <row r="902" spans="1:2">
      <c r="A902" s="17"/>
      <c r="B902" s="17"/>
    </row>
    <row r="903" spans="1:2">
      <c r="A903" s="17"/>
      <c r="B903" s="17"/>
    </row>
    <row r="904" spans="1:2">
      <c r="A904" s="17"/>
      <c r="B904" s="17"/>
    </row>
    <row r="905" spans="1:2">
      <c r="A905" s="17"/>
      <c r="B905" s="17"/>
    </row>
    <row r="906" spans="1:2">
      <c r="A906" s="17"/>
      <c r="B906" s="17"/>
    </row>
    <row r="907" spans="1:2">
      <c r="A907" s="17"/>
      <c r="B907" s="17"/>
    </row>
    <row r="908" spans="1:2">
      <c r="A908" s="17"/>
      <c r="B908" s="17"/>
    </row>
    <row r="909" spans="1:2">
      <c r="A909" s="17"/>
      <c r="B909" s="17"/>
    </row>
    <row r="910" spans="1:2">
      <c r="A910" s="17"/>
      <c r="B910" s="17"/>
    </row>
    <row r="911" spans="1:2">
      <c r="A911" s="17"/>
      <c r="B911" s="17"/>
    </row>
    <row r="912" spans="1:2">
      <c r="A912" s="17"/>
      <c r="B912" s="17"/>
    </row>
    <row r="913" spans="1:2">
      <c r="A913" s="17"/>
      <c r="B913" s="17"/>
    </row>
    <row r="914" spans="1:2">
      <c r="A914" s="17"/>
      <c r="B914" s="17"/>
    </row>
    <row r="915" spans="1:2">
      <c r="A915" s="17"/>
      <c r="B915" s="17"/>
    </row>
    <row r="916" spans="1:2">
      <c r="A916" s="17"/>
      <c r="B916" s="17"/>
    </row>
    <row r="917" spans="1:2">
      <c r="A917" s="17"/>
      <c r="B917" s="17"/>
    </row>
    <row r="918" spans="1:2">
      <c r="A918" s="17"/>
      <c r="B918" s="17"/>
    </row>
    <row r="919" spans="1:2">
      <c r="A919" s="17"/>
      <c r="B919" s="17"/>
    </row>
    <row r="920" spans="1:2">
      <c r="A920" s="17"/>
      <c r="B920" s="17"/>
    </row>
    <row r="921" spans="1:2">
      <c r="A921" s="17"/>
      <c r="B921" s="17"/>
    </row>
    <row r="922" spans="1:2">
      <c r="A922" s="17"/>
      <c r="B922" s="17"/>
    </row>
    <row r="923" spans="1:2">
      <c r="A923" s="17"/>
      <c r="B923" s="17"/>
    </row>
    <row r="924" spans="1:2">
      <c r="A924" s="17"/>
      <c r="B924" s="17"/>
    </row>
    <row r="925" spans="1:2">
      <c r="A925" s="17"/>
      <c r="B925" s="17"/>
    </row>
    <row r="926" spans="1:2">
      <c r="A926" s="17"/>
      <c r="B926" s="17"/>
    </row>
    <row r="927" spans="1:2">
      <c r="A927" s="17"/>
      <c r="B927" s="17"/>
    </row>
    <row r="928" spans="1:2">
      <c r="A928" s="17"/>
      <c r="B928" s="17"/>
    </row>
    <row r="929" spans="1:2">
      <c r="A929" s="17"/>
      <c r="B929" s="17"/>
    </row>
    <row r="930" spans="1:2">
      <c r="A930" s="17"/>
      <c r="B930" s="17"/>
    </row>
    <row r="931" spans="1:2">
      <c r="A931" s="17"/>
      <c r="B931" s="17"/>
    </row>
    <row r="932" spans="1:2">
      <c r="A932" s="17"/>
      <c r="B932" s="17"/>
    </row>
    <row r="933" spans="1:2">
      <c r="A933" s="17"/>
      <c r="B933" s="17"/>
    </row>
    <row r="934" spans="1:2">
      <c r="A934" s="17"/>
      <c r="B934" s="17"/>
    </row>
    <row r="935" spans="1:2">
      <c r="A935" s="17"/>
      <c r="B935" s="17"/>
    </row>
    <row r="936" spans="1:2">
      <c r="A936" s="17"/>
      <c r="B936" s="17"/>
    </row>
    <row r="937" spans="1:2">
      <c r="A937" s="17"/>
      <c r="B937" s="17"/>
    </row>
    <row r="938" spans="1:2">
      <c r="A938" s="17"/>
      <c r="B938" s="17"/>
    </row>
    <row r="939" spans="1:2">
      <c r="A939" s="17"/>
      <c r="B939" s="17"/>
    </row>
    <row r="940" spans="1:2">
      <c r="A940" s="17"/>
      <c r="B940" s="17"/>
    </row>
    <row r="941" spans="1:2">
      <c r="A941" s="17"/>
      <c r="B941" s="17"/>
    </row>
    <row r="942" spans="1:2">
      <c r="A942" s="17"/>
      <c r="B942" s="17"/>
    </row>
    <row r="943" spans="1:2">
      <c r="A943" s="17"/>
      <c r="B943" s="17"/>
    </row>
    <row r="944" spans="1:2">
      <c r="A944" s="17"/>
      <c r="B944" s="17"/>
    </row>
    <row r="945" spans="1:2">
      <c r="A945" s="17"/>
      <c r="B945" s="17"/>
    </row>
    <row r="946" spans="1:2">
      <c r="A946" s="17"/>
      <c r="B946" s="17"/>
    </row>
    <row r="947" spans="1:2">
      <c r="A947" s="17"/>
      <c r="B947" s="17"/>
    </row>
    <row r="948" spans="1:2">
      <c r="A948" s="17"/>
      <c r="B948" s="17"/>
    </row>
    <row r="949" spans="1:2">
      <c r="A949" s="17"/>
      <c r="B949" s="17"/>
    </row>
    <row r="950" spans="1:2">
      <c r="A950" s="17"/>
      <c r="B950" s="17"/>
    </row>
    <row r="951" spans="1:2">
      <c r="A951" s="17"/>
      <c r="B951" s="17"/>
    </row>
    <row r="952" spans="1:2">
      <c r="A952" s="17"/>
      <c r="B952" s="17"/>
    </row>
    <row r="953" spans="1:2">
      <c r="A953" s="17"/>
      <c r="B953" s="17"/>
    </row>
    <row r="954" spans="1:2">
      <c r="A954" s="17"/>
      <c r="B954" s="17"/>
    </row>
    <row r="955" spans="1:2">
      <c r="A955" s="17"/>
      <c r="B955" s="17"/>
    </row>
    <row r="956" spans="1:2">
      <c r="A956" s="17"/>
      <c r="B956" s="17"/>
    </row>
    <row r="957" spans="1:2">
      <c r="A957" s="17"/>
      <c r="B957" s="17"/>
    </row>
    <row r="958" spans="1:2">
      <c r="A958" s="17"/>
      <c r="B958" s="17"/>
    </row>
    <row r="959" spans="1:2">
      <c r="A959" s="17"/>
      <c r="B959" s="17"/>
    </row>
    <row r="960" spans="1:2">
      <c r="A960" s="17"/>
      <c r="B960" s="17"/>
    </row>
    <row r="961" spans="1:2">
      <c r="A961" s="17"/>
      <c r="B961" s="17"/>
    </row>
    <row r="962" spans="1:2">
      <c r="A962" s="17"/>
      <c r="B962" s="17"/>
    </row>
    <row r="963" spans="1:2">
      <c r="A963" s="17"/>
      <c r="B963" s="17"/>
    </row>
    <row r="964" spans="1:2">
      <c r="A964" s="17"/>
      <c r="B964" s="17"/>
    </row>
    <row r="965" spans="1:2">
      <c r="A965" s="17"/>
      <c r="B965" s="17"/>
    </row>
    <row r="966" spans="1:2">
      <c r="A966" s="17"/>
      <c r="B966" s="17"/>
    </row>
    <row r="967" spans="1:2">
      <c r="A967" s="17"/>
      <c r="B967" s="17"/>
    </row>
    <row r="968" spans="1:2">
      <c r="A968" s="17"/>
      <c r="B968" s="17"/>
    </row>
    <row r="969" spans="1:2">
      <c r="A969" s="17"/>
      <c r="B969" s="17"/>
    </row>
    <row r="970" spans="1:2">
      <c r="A970" s="17"/>
      <c r="B970" s="17"/>
    </row>
    <row r="971" spans="1:2">
      <c r="A971" s="17"/>
      <c r="B971" s="17"/>
    </row>
    <row r="972" spans="1:2">
      <c r="A972" s="17"/>
      <c r="B972" s="17"/>
    </row>
    <row r="973" spans="1:2">
      <c r="A973" s="17"/>
      <c r="B973" s="17"/>
    </row>
    <row r="974" spans="1:2">
      <c r="A974" s="17"/>
      <c r="B974" s="17"/>
    </row>
    <row r="975" spans="1:2">
      <c r="A975" s="17"/>
      <c r="B975" s="17"/>
    </row>
    <row r="976" spans="1:2">
      <c r="A976" s="17"/>
      <c r="B976" s="17"/>
    </row>
    <row r="977" spans="1:2">
      <c r="A977" s="17"/>
      <c r="B977" s="17"/>
    </row>
    <row r="978" spans="1:2">
      <c r="A978" s="17"/>
      <c r="B978" s="17"/>
    </row>
    <row r="979" spans="1:2">
      <c r="A979" s="17"/>
      <c r="B979" s="17"/>
    </row>
    <row r="980" spans="1:2">
      <c r="A980" s="17"/>
      <c r="B980" s="17"/>
    </row>
    <row r="981" spans="1:2">
      <c r="A981" s="17"/>
      <c r="B981" s="17"/>
    </row>
    <row r="982" spans="1:2">
      <c r="A982" s="17"/>
      <c r="B982" s="17"/>
    </row>
    <row r="983" spans="1:2">
      <c r="A983" s="17"/>
      <c r="B983" s="17"/>
    </row>
    <row r="984" spans="1:2">
      <c r="A984" s="17"/>
      <c r="B984" s="17"/>
    </row>
    <row r="985" spans="1:2">
      <c r="A985" s="17"/>
      <c r="B985" s="17"/>
    </row>
    <row r="986" spans="1:2">
      <c r="A986" s="17"/>
      <c r="B986" s="17"/>
    </row>
    <row r="987" spans="1:2">
      <c r="A987" s="17"/>
      <c r="B987" s="17"/>
    </row>
    <row r="988" spans="1:2">
      <c r="A988" s="17"/>
      <c r="B988" s="17"/>
    </row>
    <row r="989" spans="1:2">
      <c r="A989" s="17"/>
      <c r="B989" s="17"/>
    </row>
    <row r="990" spans="1:2">
      <c r="A990" s="17"/>
      <c r="B990" s="17"/>
    </row>
    <row r="991" spans="1:2">
      <c r="A991" s="17"/>
      <c r="B991" s="17"/>
    </row>
    <row r="992" spans="1:2">
      <c r="A992" s="17"/>
      <c r="B992" s="17"/>
    </row>
    <row r="993" spans="1:2">
      <c r="A993" s="17"/>
      <c r="B993" s="17"/>
    </row>
    <row r="994" spans="1:2">
      <c r="A994" s="17"/>
      <c r="B994" s="17"/>
    </row>
    <row r="995" spans="1:2">
      <c r="A995" s="17"/>
      <c r="B995" s="17"/>
    </row>
    <row r="996" spans="1:2">
      <c r="A996" s="17"/>
      <c r="B996" s="17"/>
    </row>
    <row r="997" spans="1:2">
      <c r="A997" s="17"/>
      <c r="B997" s="17"/>
    </row>
    <row r="998" spans="1:2">
      <c r="A998" s="17"/>
      <c r="B998" s="17"/>
    </row>
    <row r="999" spans="1:2">
      <c r="A999" s="17"/>
      <c r="B999" s="17"/>
    </row>
    <row r="1000" spans="1:2">
      <c r="A1000" s="17"/>
      <c r="B1000" s="17"/>
    </row>
    <row r="1001" spans="1:2">
      <c r="A1001" s="17"/>
      <c r="B1001" s="17"/>
    </row>
    <row r="1002" spans="1:2">
      <c r="A1002" s="17"/>
      <c r="B1002" s="17"/>
    </row>
    <row r="1003" spans="1:2">
      <c r="A1003" s="17"/>
      <c r="B1003" s="17"/>
    </row>
    <row r="1004" spans="1:2">
      <c r="A1004" s="17"/>
      <c r="B1004" s="17"/>
    </row>
    <row r="1005" spans="1:2">
      <c r="A1005" s="17"/>
      <c r="B1005" s="17"/>
    </row>
    <row r="1006" spans="1:2">
      <c r="A1006" s="17"/>
      <c r="B1006" s="17"/>
    </row>
    <row r="1007" spans="1:2">
      <c r="A1007" s="17"/>
      <c r="B1007" s="17"/>
    </row>
    <row r="1008" spans="1:2">
      <c r="A1008" s="17"/>
      <c r="B1008" s="17"/>
    </row>
    <row r="1009" spans="1:2">
      <c r="A1009" s="17"/>
      <c r="B1009" s="17"/>
    </row>
    <row r="1010" spans="1:2">
      <c r="A1010" s="17"/>
      <c r="B1010" s="17"/>
    </row>
    <row r="1011" spans="1:2">
      <c r="A1011" s="17"/>
      <c r="B1011" s="17"/>
    </row>
    <row r="1012" spans="1:2">
      <c r="A1012" s="17"/>
      <c r="B1012" s="17"/>
    </row>
    <row r="1013" spans="1:2">
      <c r="A1013" s="17"/>
      <c r="B1013" s="17"/>
    </row>
    <row r="1014" spans="1:2">
      <c r="A1014" s="17"/>
      <c r="B1014" s="17"/>
    </row>
    <row r="1015" spans="1:2">
      <c r="A1015" s="17"/>
      <c r="B1015" s="17"/>
    </row>
    <row r="1016" spans="1:2">
      <c r="A1016" s="17"/>
      <c r="B1016" s="17"/>
    </row>
    <row r="1017" spans="1:2">
      <c r="A1017" s="17"/>
      <c r="B1017" s="17"/>
    </row>
    <row r="1018" spans="1:2">
      <c r="A1018" s="17"/>
      <c r="B1018" s="17"/>
    </row>
    <row r="1019" spans="1:2">
      <c r="A1019" s="17"/>
      <c r="B1019" s="17"/>
    </row>
    <row r="1020" spans="1:2">
      <c r="A1020" s="17"/>
      <c r="B1020" s="17"/>
    </row>
    <row r="1021" spans="1:2">
      <c r="A1021" s="17"/>
      <c r="B1021" s="17"/>
    </row>
    <row r="1022" spans="1:2">
      <c r="A1022" s="17"/>
      <c r="B1022" s="17"/>
    </row>
    <row r="1023" spans="1:2">
      <c r="A1023" s="17"/>
      <c r="B1023" s="17"/>
    </row>
    <row r="1024" spans="1:2">
      <c r="A1024" s="17"/>
      <c r="B1024" s="17"/>
    </row>
    <row r="1025" spans="1:2">
      <c r="A1025" s="17"/>
      <c r="B1025" s="17"/>
    </row>
    <row r="1026" spans="1:2">
      <c r="A1026" s="17"/>
      <c r="B1026" s="17"/>
    </row>
    <row r="1027" spans="1:2">
      <c r="A1027" s="17"/>
      <c r="B1027" s="17"/>
    </row>
    <row r="1028" spans="1:2">
      <c r="A1028" s="17"/>
      <c r="B1028" s="17"/>
    </row>
    <row r="1029" spans="1:2">
      <c r="A1029" s="17"/>
      <c r="B1029" s="17"/>
    </row>
    <row r="1030" spans="1:2">
      <c r="A1030" s="17"/>
      <c r="B1030" s="17"/>
    </row>
    <row r="1031" spans="1:2">
      <c r="A1031" s="17"/>
      <c r="B1031" s="17"/>
    </row>
    <row r="1032" spans="1:2">
      <c r="A1032" s="17"/>
      <c r="B1032" s="17"/>
    </row>
    <row r="1033" spans="1:2">
      <c r="A1033" s="17"/>
      <c r="B1033" s="17"/>
    </row>
  </sheetData>
  <mergeCells count="2">
    <mergeCell ref="A6:B6"/>
    <mergeCell ref="A44:B44"/>
  </mergeCells>
  <phoneticPr fontId="21" type="noConversion"/>
  <printOptions gridLines="1"/>
  <pageMargins left="0.75" right="0.75" top="0.93" bottom="1.22" header="0" footer="0.56999999999999995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A22" sqref="A22"/>
    </sheetView>
  </sheetViews>
  <sheetFormatPr baseColWidth="10" defaultRowHeight="12.75"/>
  <cols>
    <col min="3" max="4" width="9.42578125" customWidth="1"/>
    <col min="5" max="5" width="9.140625" customWidth="1"/>
    <col min="6" max="6" width="9" customWidth="1"/>
    <col min="7" max="8" width="9.85546875" customWidth="1"/>
    <col min="9" max="9" width="9.42578125" customWidth="1"/>
    <col min="10" max="11" width="9" customWidth="1"/>
  </cols>
  <sheetData>
    <row r="1" spans="1:12" ht="7.5" customHeight="1"/>
    <row r="2" spans="1:12" ht="10.5" customHeight="1">
      <c r="A2" s="352" t="s">
        <v>243</v>
      </c>
      <c r="B2" s="353"/>
      <c r="C2" s="353"/>
      <c r="D2" s="354"/>
      <c r="E2" s="354"/>
      <c r="F2" s="354"/>
      <c r="G2" s="354"/>
      <c r="H2" s="354"/>
      <c r="I2" s="354"/>
      <c r="J2" s="354"/>
      <c r="K2" s="354"/>
      <c r="L2" s="355"/>
    </row>
    <row r="3" spans="1:12" ht="9" customHeight="1">
      <c r="A3" s="356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357"/>
    </row>
    <row r="4" spans="1:12" ht="10.5" customHeight="1">
      <c r="A4" s="356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357"/>
    </row>
    <row r="5" spans="1:12" ht="13.5" thickBot="1">
      <c r="A5" s="373"/>
      <c r="B5" s="343"/>
      <c r="C5" s="344" t="s">
        <v>0</v>
      </c>
      <c r="D5" s="344" t="s">
        <v>1</v>
      </c>
      <c r="E5" s="344" t="s">
        <v>2</v>
      </c>
      <c r="F5" s="344" t="s">
        <v>3</v>
      </c>
      <c r="G5" s="344" t="s">
        <v>4</v>
      </c>
      <c r="H5" s="344" t="s">
        <v>5</v>
      </c>
      <c r="I5" s="344" t="s">
        <v>6</v>
      </c>
      <c r="J5" s="344" t="s">
        <v>7</v>
      </c>
      <c r="K5" s="344" t="s">
        <v>8</v>
      </c>
      <c r="L5" s="374" t="s">
        <v>9</v>
      </c>
    </row>
    <row r="6" spans="1:12">
      <c r="A6" s="369" t="s">
        <v>27</v>
      </c>
      <c r="B6" s="370" t="s">
        <v>10</v>
      </c>
      <c r="C6" s="371">
        <v>23</v>
      </c>
      <c r="D6" s="371">
        <v>33</v>
      </c>
      <c r="E6" s="371">
        <v>39</v>
      </c>
      <c r="F6" s="371">
        <v>22</v>
      </c>
      <c r="G6" s="371">
        <v>48</v>
      </c>
      <c r="H6" s="371">
        <v>19</v>
      </c>
      <c r="I6" s="371">
        <v>13</v>
      </c>
      <c r="J6" s="371">
        <v>53</v>
      </c>
      <c r="K6" s="371">
        <v>26</v>
      </c>
      <c r="L6" s="372">
        <v>276</v>
      </c>
    </row>
    <row r="7" spans="1:12" ht="12" customHeight="1">
      <c r="A7" s="358"/>
      <c r="B7" s="165" t="s">
        <v>109</v>
      </c>
      <c r="C7" s="171">
        <v>17</v>
      </c>
      <c r="D7" s="171">
        <v>24</v>
      </c>
      <c r="E7" s="171">
        <v>26</v>
      </c>
      <c r="F7" s="171">
        <v>16</v>
      </c>
      <c r="G7" s="171">
        <v>45</v>
      </c>
      <c r="H7" s="171">
        <v>9</v>
      </c>
      <c r="I7" s="171">
        <v>9</v>
      </c>
      <c r="J7" s="171">
        <v>38</v>
      </c>
      <c r="K7" s="171">
        <v>22</v>
      </c>
      <c r="L7" s="359">
        <v>206</v>
      </c>
    </row>
    <row r="8" spans="1:12" ht="11.25" customHeight="1">
      <c r="A8" s="358"/>
      <c r="B8" s="165" t="s">
        <v>11</v>
      </c>
      <c r="C8" s="171">
        <v>6</v>
      </c>
      <c r="D8" s="171">
        <v>9</v>
      </c>
      <c r="E8" s="171">
        <v>13</v>
      </c>
      <c r="F8" s="171">
        <v>6</v>
      </c>
      <c r="G8" s="171">
        <v>3</v>
      </c>
      <c r="H8" s="171">
        <v>10</v>
      </c>
      <c r="I8" s="171">
        <v>4</v>
      </c>
      <c r="J8" s="171">
        <v>15</v>
      </c>
      <c r="K8" s="171">
        <v>4</v>
      </c>
      <c r="L8" s="359">
        <v>70</v>
      </c>
    </row>
    <row r="9" spans="1:12" ht="11.25" customHeight="1">
      <c r="A9" s="358" t="s">
        <v>28</v>
      </c>
      <c r="B9" s="165" t="s">
        <v>10</v>
      </c>
      <c r="C9" s="171">
        <v>102</v>
      </c>
      <c r="D9" s="171">
        <v>170</v>
      </c>
      <c r="E9" s="171">
        <v>135</v>
      </c>
      <c r="F9" s="171">
        <v>94</v>
      </c>
      <c r="G9" s="171">
        <v>135</v>
      </c>
      <c r="H9" s="171">
        <v>90</v>
      </c>
      <c r="I9" s="171">
        <v>42</v>
      </c>
      <c r="J9" s="171">
        <v>228</v>
      </c>
      <c r="K9" s="171">
        <v>49</v>
      </c>
      <c r="L9" s="360">
        <v>1045</v>
      </c>
    </row>
    <row r="10" spans="1:12" ht="11.25" customHeight="1">
      <c r="A10" s="356"/>
      <c r="B10" s="165" t="s">
        <v>109</v>
      </c>
      <c r="C10" s="171">
        <v>73</v>
      </c>
      <c r="D10" s="171">
        <v>121</v>
      </c>
      <c r="E10" s="171">
        <v>101</v>
      </c>
      <c r="F10" s="171">
        <v>66</v>
      </c>
      <c r="G10" s="171">
        <v>107</v>
      </c>
      <c r="H10" s="171">
        <v>69</v>
      </c>
      <c r="I10" s="171">
        <v>29</v>
      </c>
      <c r="J10" s="171">
        <v>156</v>
      </c>
      <c r="K10" s="171">
        <v>35</v>
      </c>
      <c r="L10" s="359">
        <v>757</v>
      </c>
    </row>
    <row r="11" spans="1:12" ht="11.25" customHeight="1">
      <c r="A11" s="356"/>
      <c r="B11" s="165" t="s">
        <v>11</v>
      </c>
      <c r="C11" s="171">
        <v>29</v>
      </c>
      <c r="D11" s="171">
        <v>49</v>
      </c>
      <c r="E11" s="171">
        <v>34</v>
      </c>
      <c r="F11" s="171">
        <v>28</v>
      </c>
      <c r="G11" s="171">
        <v>28</v>
      </c>
      <c r="H11" s="171">
        <v>21</v>
      </c>
      <c r="I11" s="171">
        <v>13</v>
      </c>
      <c r="J11" s="171">
        <v>72</v>
      </c>
      <c r="K11" s="171">
        <v>14</v>
      </c>
      <c r="L11" s="359">
        <v>288</v>
      </c>
    </row>
    <row r="12" spans="1:12" ht="11.25" customHeight="1">
      <c r="A12" s="358" t="s">
        <v>29</v>
      </c>
      <c r="B12" s="165" t="s">
        <v>10</v>
      </c>
      <c r="C12" s="171">
        <v>70</v>
      </c>
      <c r="D12" s="171">
        <v>113</v>
      </c>
      <c r="E12" s="171">
        <v>122</v>
      </c>
      <c r="F12" s="171">
        <v>59</v>
      </c>
      <c r="G12" s="171">
        <v>99</v>
      </c>
      <c r="H12" s="171">
        <v>40</v>
      </c>
      <c r="I12" s="171">
        <v>11</v>
      </c>
      <c r="J12" s="171">
        <v>169</v>
      </c>
      <c r="K12" s="171">
        <v>50</v>
      </c>
      <c r="L12" s="359">
        <v>733</v>
      </c>
    </row>
    <row r="13" spans="1:12" ht="11.25" customHeight="1">
      <c r="A13" s="358"/>
      <c r="B13" s="165" t="s">
        <v>109</v>
      </c>
      <c r="C13" s="171">
        <v>46</v>
      </c>
      <c r="D13" s="171">
        <v>72</v>
      </c>
      <c r="E13" s="171">
        <v>88</v>
      </c>
      <c r="F13" s="171">
        <v>43</v>
      </c>
      <c r="G13" s="171">
        <v>67</v>
      </c>
      <c r="H13" s="171">
        <v>31</v>
      </c>
      <c r="I13" s="171">
        <v>6</v>
      </c>
      <c r="J13" s="171">
        <v>113</v>
      </c>
      <c r="K13" s="171">
        <v>36</v>
      </c>
      <c r="L13" s="359">
        <v>502</v>
      </c>
    </row>
    <row r="14" spans="1:12" ht="11.25" customHeight="1">
      <c r="A14" s="358"/>
      <c r="B14" s="165" t="s">
        <v>11</v>
      </c>
      <c r="C14" s="171">
        <v>24</v>
      </c>
      <c r="D14" s="171">
        <v>41</v>
      </c>
      <c r="E14" s="171">
        <v>34</v>
      </c>
      <c r="F14" s="171">
        <v>16</v>
      </c>
      <c r="G14" s="171">
        <v>32</v>
      </c>
      <c r="H14" s="171">
        <v>9</v>
      </c>
      <c r="I14" s="171">
        <v>5</v>
      </c>
      <c r="J14" s="171">
        <v>56</v>
      </c>
      <c r="K14" s="171">
        <v>14</v>
      </c>
      <c r="L14" s="359">
        <v>231</v>
      </c>
    </row>
    <row r="15" spans="1:12" ht="12" customHeight="1">
      <c r="A15" s="358" t="s">
        <v>30</v>
      </c>
      <c r="B15" s="165" t="s">
        <v>10</v>
      </c>
      <c r="C15" s="171">
        <v>25</v>
      </c>
      <c r="D15" s="171">
        <v>39</v>
      </c>
      <c r="E15" s="171">
        <v>53</v>
      </c>
      <c r="F15" s="171">
        <v>27</v>
      </c>
      <c r="G15" s="171">
        <v>26</v>
      </c>
      <c r="H15" s="171">
        <v>6</v>
      </c>
      <c r="I15" s="171">
        <v>4</v>
      </c>
      <c r="J15" s="171">
        <v>46</v>
      </c>
      <c r="K15" s="171">
        <v>11</v>
      </c>
      <c r="L15" s="359">
        <v>237</v>
      </c>
    </row>
    <row r="16" spans="1:12" ht="11.25" customHeight="1">
      <c r="A16" s="358"/>
      <c r="B16" s="165" t="s">
        <v>109</v>
      </c>
      <c r="C16" s="171">
        <v>16</v>
      </c>
      <c r="D16" s="171">
        <v>30</v>
      </c>
      <c r="E16" s="171">
        <v>33</v>
      </c>
      <c r="F16" s="171">
        <v>22</v>
      </c>
      <c r="G16" s="171">
        <v>18</v>
      </c>
      <c r="H16" s="171">
        <v>5</v>
      </c>
      <c r="I16" s="171">
        <v>3</v>
      </c>
      <c r="J16" s="171">
        <v>35</v>
      </c>
      <c r="K16" s="171">
        <v>7</v>
      </c>
      <c r="L16" s="359">
        <v>169</v>
      </c>
    </row>
    <row r="17" spans="1:12" ht="11.25" customHeight="1">
      <c r="A17" s="358"/>
      <c r="B17" s="165" t="s">
        <v>11</v>
      </c>
      <c r="C17" s="171">
        <v>9</v>
      </c>
      <c r="D17" s="171">
        <v>9</v>
      </c>
      <c r="E17" s="171">
        <v>20</v>
      </c>
      <c r="F17" s="171">
        <v>5</v>
      </c>
      <c r="G17" s="171">
        <v>8</v>
      </c>
      <c r="H17" s="171">
        <v>1</v>
      </c>
      <c r="I17" s="171">
        <v>1</v>
      </c>
      <c r="J17" s="171">
        <v>11</v>
      </c>
      <c r="K17" s="171">
        <v>4</v>
      </c>
      <c r="L17" s="359">
        <v>68</v>
      </c>
    </row>
    <row r="18" spans="1:12" ht="11.25" customHeight="1">
      <c r="A18" s="358" t="s">
        <v>31</v>
      </c>
      <c r="B18" s="165" t="s">
        <v>10</v>
      </c>
      <c r="C18" s="171">
        <v>9</v>
      </c>
      <c r="D18" s="171">
        <v>11</v>
      </c>
      <c r="E18" s="171">
        <v>14</v>
      </c>
      <c r="F18" s="171">
        <v>12</v>
      </c>
      <c r="G18" s="171">
        <v>19</v>
      </c>
      <c r="H18" s="171">
        <v>3</v>
      </c>
      <c r="I18" s="171">
        <v>3</v>
      </c>
      <c r="J18" s="171">
        <v>14</v>
      </c>
      <c r="K18" s="171">
        <v>8</v>
      </c>
      <c r="L18" s="359">
        <v>93</v>
      </c>
    </row>
    <row r="19" spans="1:12" ht="11.25" customHeight="1">
      <c r="A19" s="358"/>
      <c r="B19" s="165" t="s">
        <v>109</v>
      </c>
      <c r="C19" s="171">
        <v>8</v>
      </c>
      <c r="D19" s="171">
        <v>7</v>
      </c>
      <c r="E19" s="171">
        <v>8</v>
      </c>
      <c r="F19" s="171">
        <v>7</v>
      </c>
      <c r="G19" s="171">
        <v>12</v>
      </c>
      <c r="H19" s="171">
        <v>2</v>
      </c>
      <c r="I19" s="171">
        <v>2</v>
      </c>
      <c r="J19" s="171">
        <v>8</v>
      </c>
      <c r="K19" s="171">
        <v>6</v>
      </c>
      <c r="L19" s="359">
        <v>60</v>
      </c>
    </row>
    <row r="20" spans="1:12" ht="11.25" customHeight="1">
      <c r="A20" s="358"/>
      <c r="B20" s="165" t="s">
        <v>11</v>
      </c>
      <c r="C20" s="171">
        <v>1</v>
      </c>
      <c r="D20" s="171">
        <v>4</v>
      </c>
      <c r="E20" s="171">
        <v>6</v>
      </c>
      <c r="F20" s="171">
        <v>5</v>
      </c>
      <c r="G20" s="171">
        <v>7</v>
      </c>
      <c r="H20" s="171">
        <v>1</v>
      </c>
      <c r="I20" s="171">
        <v>1</v>
      </c>
      <c r="J20" s="171">
        <v>6</v>
      </c>
      <c r="K20" s="171">
        <v>2</v>
      </c>
      <c r="L20" s="359">
        <v>33</v>
      </c>
    </row>
    <row r="21" spans="1:12" ht="11.25" customHeight="1">
      <c r="A21" s="358" t="s">
        <v>33</v>
      </c>
      <c r="B21" s="165" t="s">
        <v>10</v>
      </c>
      <c r="C21" s="171">
        <v>8</v>
      </c>
      <c r="D21" s="171">
        <v>13</v>
      </c>
      <c r="E21" s="171">
        <v>4</v>
      </c>
      <c r="F21" s="171"/>
      <c r="G21" s="171">
        <v>7</v>
      </c>
      <c r="H21" s="171"/>
      <c r="I21" s="171">
        <v>1</v>
      </c>
      <c r="J21" s="171">
        <v>17</v>
      </c>
      <c r="K21" s="171">
        <v>2</v>
      </c>
      <c r="L21" s="359">
        <v>52</v>
      </c>
    </row>
    <row r="22" spans="1:12" ht="11.25" customHeight="1">
      <c r="A22" s="358"/>
      <c r="B22" s="165" t="s">
        <v>109</v>
      </c>
      <c r="C22" s="171">
        <v>7</v>
      </c>
      <c r="D22" s="171">
        <v>10</v>
      </c>
      <c r="E22" s="171">
        <v>2</v>
      </c>
      <c r="F22" s="171"/>
      <c r="G22" s="171">
        <v>4</v>
      </c>
      <c r="H22" s="171"/>
      <c r="I22" s="171"/>
      <c r="J22" s="171">
        <v>11</v>
      </c>
      <c r="K22" s="171">
        <v>2</v>
      </c>
      <c r="L22" s="359">
        <v>36</v>
      </c>
    </row>
    <row r="23" spans="1:12" ht="11.25" customHeight="1">
      <c r="A23" s="358"/>
      <c r="B23" s="165" t="s">
        <v>11</v>
      </c>
      <c r="C23" s="171">
        <v>1</v>
      </c>
      <c r="D23" s="171">
        <v>3</v>
      </c>
      <c r="E23" s="171">
        <v>2</v>
      </c>
      <c r="F23" s="171"/>
      <c r="G23" s="171">
        <v>3</v>
      </c>
      <c r="H23" s="171"/>
      <c r="I23" s="171">
        <v>1</v>
      </c>
      <c r="J23" s="171">
        <v>6</v>
      </c>
      <c r="K23" s="171"/>
      <c r="L23" s="359">
        <v>16</v>
      </c>
    </row>
    <row r="24" spans="1:12" ht="11.25" customHeight="1">
      <c r="A24" s="358" t="s">
        <v>34</v>
      </c>
      <c r="B24" s="165" t="s">
        <v>10</v>
      </c>
      <c r="C24" s="171">
        <v>4</v>
      </c>
      <c r="D24" s="171">
        <v>5</v>
      </c>
      <c r="E24" s="171">
        <v>9</v>
      </c>
      <c r="F24" s="171">
        <v>4</v>
      </c>
      <c r="G24" s="171">
        <v>1</v>
      </c>
      <c r="H24" s="171"/>
      <c r="I24" s="171">
        <v>1</v>
      </c>
      <c r="J24" s="171"/>
      <c r="K24" s="171">
        <v>2</v>
      </c>
      <c r="L24" s="359">
        <v>26</v>
      </c>
    </row>
    <row r="25" spans="1:12" ht="11.25" customHeight="1">
      <c r="A25" s="358"/>
      <c r="B25" s="165" t="s">
        <v>109</v>
      </c>
      <c r="C25" s="171">
        <v>3</v>
      </c>
      <c r="D25" s="171">
        <v>4</v>
      </c>
      <c r="E25" s="171">
        <v>6</v>
      </c>
      <c r="F25" s="171">
        <v>3</v>
      </c>
      <c r="G25" s="171">
        <v>1</v>
      </c>
      <c r="H25" s="171"/>
      <c r="I25" s="171">
        <v>1</v>
      </c>
      <c r="J25" s="171"/>
      <c r="K25" s="171">
        <v>2</v>
      </c>
      <c r="L25" s="359">
        <v>20</v>
      </c>
    </row>
    <row r="26" spans="1:12" ht="11.25" customHeight="1">
      <c r="A26" s="358"/>
      <c r="B26" s="165" t="s">
        <v>11</v>
      </c>
      <c r="C26" s="171">
        <v>1</v>
      </c>
      <c r="D26" s="171">
        <v>1</v>
      </c>
      <c r="E26" s="171">
        <v>3</v>
      </c>
      <c r="F26" s="171">
        <v>1</v>
      </c>
      <c r="G26" s="171"/>
      <c r="H26" s="171"/>
      <c r="I26" s="171"/>
      <c r="J26" s="171"/>
      <c r="K26" s="171"/>
      <c r="L26" s="359">
        <v>6</v>
      </c>
    </row>
    <row r="27" spans="1:12">
      <c r="A27" s="358" t="s">
        <v>35</v>
      </c>
      <c r="B27" s="165" t="s">
        <v>10</v>
      </c>
      <c r="C27" s="171">
        <v>1</v>
      </c>
      <c r="D27" s="171">
        <v>2</v>
      </c>
      <c r="E27" s="171">
        <v>2</v>
      </c>
      <c r="F27" s="171"/>
      <c r="G27" s="171"/>
      <c r="H27" s="171"/>
      <c r="I27" s="171"/>
      <c r="J27" s="171">
        <v>1</v>
      </c>
      <c r="K27" s="171">
        <v>1</v>
      </c>
      <c r="L27" s="359">
        <v>7</v>
      </c>
    </row>
    <row r="28" spans="1:12" ht="11.25" customHeight="1">
      <c r="A28" s="358"/>
      <c r="B28" s="165" t="s">
        <v>109</v>
      </c>
      <c r="C28" s="171"/>
      <c r="D28" s="171">
        <v>1</v>
      </c>
      <c r="E28" s="171">
        <v>2</v>
      </c>
      <c r="F28" s="171"/>
      <c r="G28" s="171"/>
      <c r="H28" s="171"/>
      <c r="I28" s="171"/>
      <c r="J28" s="171">
        <v>1</v>
      </c>
      <c r="K28" s="171">
        <v>1</v>
      </c>
      <c r="L28" s="359">
        <v>5</v>
      </c>
    </row>
    <row r="29" spans="1:12" ht="11.25" customHeight="1">
      <c r="A29" s="358"/>
      <c r="B29" s="165" t="s">
        <v>11</v>
      </c>
      <c r="C29" s="171">
        <v>1</v>
      </c>
      <c r="D29" s="171">
        <v>1</v>
      </c>
      <c r="E29" s="171"/>
      <c r="F29" s="171"/>
      <c r="G29" s="171"/>
      <c r="H29" s="171"/>
      <c r="I29" s="171"/>
      <c r="J29" s="171"/>
      <c r="K29" s="171"/>
      <c r="L29" s="359">
        <v>2</v>
      </c>
    </row>
    <row r="30" spans="1:12" ht="11.25" customHeight="1">
      <c r="A30" s="358" t="s">
        <v>119</v>
      </c>
      <c r="B30" s="165" t="s">
        <v>10</v>
      </c>
      <c r="C30" s="171">
        <v>5</v>
      </c>
      <c r="D30" s="171"/>
      <c r="E30" s="171">
        <v>4</v>
      </c>
      <c r="F30" s="171"/>
      <c r="G30" s="171">
        <v>2</v>
      </c>
      <c r="H30" s="171"/>
      <c r="I30" s="171"/>
      <c r="J30" s="171"/>
      <c r="K30" s="171">
        <v>1</v>
      </c>
      <c r="L30" s="359">
        <v>12</v>
      </c>
    </row>
    <row r="31" spans="1:12" ht="11.25" customHeight="1">
      <c r="A31" s="358"/>
      <c r="B31" s="165" t="s">
        <v>109</v>
      </c>
      <c r="C31" s="171">
        <v>3</v>
      </c>
      <c r="D31" s="171"/>
      <c r="E31" s="171">
        <v>2</v>
      </c>
      <c r="F31" s="171"/>
      <c r="G31" s="171">
        <v>1</v>
      </c>
      <c r="H31" s="171"/>
      <c r="I31" s="171"/>
      <c r="J31" s="171"/>
      <c r="K31" s="171">
        <v>1</v>
      </c>
      <c r="L31" s="359">
        <v>7</v>
      </c>
    </row>
    <row r="32" spans="1:12" ht="12" customHeight="1">
      <c r="A32" s="356"/>
      <c r="B32" s="165" t="s">
        <v>11</v>
      </c>
      <c r="C32" s="171">
        <v>2</v>
      </c>
      <c r="D32" s="171"/>
      <c r="E32" s="171">
        <v>2</v>
      </c>
      <c r="F32" s="171"/>
      <c r="G32" s="171">
        <v>1</v>
      </c>
      <c r="H32" s="171"/>
      <c r="I32" s="171"/>
      <c r="J32" s="171"/>
      <c r="K32" s="171"/>
      <c r="L32" s="359">
        <v>5</v>
      </c>
    </row>
    <row r="33" spans="1:12" ht="11.25" customHeight="1">
      <c r="A33" s="358" t="s">
        <v>37</v>
      </c>
      <c r="B33" s="165" t="s">
        <v>10</v>
      </c>
      <c r="C33" s="171">
        <v>1</v>
      </c>
      <c r="D33" s="171">
        <v>1</v>
      </c>
      <c r="E33" s="171">
        <v>1</v>
      </c>
      <c r="F33" s="171"/>
      <c r="G33" s="171"/>
      <c r="H33" s="171">
        <v>1</v>
      </c>
      <c r="I33" s="171"/>
      <c r="J33" s="171"/>
      <c r="K33" s="171"/>
      <c r="L33" s="359">
        <v>4</v>
      </c>
    </row>
    <row r="34" spans="1:12" ht="11.25" customHeight="1">
      <c r="A34" s="358"/>
      <c r="B34" s="165" t="s">
        <v>109</v>
      </c>
      <c r="C34" s="171"/>
      <c r="D34" s="171"/>
      <c r="E34" s="171">
        <v>1</v>
      </c>
      <c r="F34" s="171"/>
      <c r="G34" s="171"/>
      <c r="H34" s="171">
        <v>1</v>
      </c>
      <c r="I34" s="171"/>
      <c r="J34" s="171"/>
      <c r="K34" s="171"/>
      <c r="L34" s="359">
        <v>2</v>
      </c>
    </row>
    <row r="35" spans="1:12" ht="11.25" customHeight="1">
      <c r="A35" s="358"/>
      <c r="B35" s="165" t="s">
        <v>11</v>
      </c>
      <c r="C35" s="171">
        <v>1</v>
      </c>
      <c r="D35" s="171">
        <v>1</v>
      </c>
      <c r="E35" s="171"/>
      <c r="F35" s="171"/>
      <c r="G35" s="171"/>
      <c r="H35" s="171"/>
      <c r="I35" s="171"/>
      <c r="J35" s="171"/>
      <c r="K35" s="171"/>
      <c r="L35" s="359">
        <v>2</v>
      </c>
    </row>
    <row r="36" spans="1:12" ht="11.25" customHeight="1">
      <c r="A36" s="358" t="s">
        <v>38</v>
      </c>
      <c r="B36" s="165" t="s">
        <v>10</v>
      </c>
      <c r="C36" s="171">
        <v>3</v>
      </c>
      <c r="D36" s="171">
        <v>2</v>
      </c>
      <c r="E36" s="171">
        <v>5</v>
      </c>
      <c r="F36" s="171"/>
      <c r="G36" s="171"/>
      <c r="H36" s="171"/>
      <c r="I36" s="171"/>
      <c r="J36" s="171">
        <v>1</v>
      </c>
      <c r="K36" s="171">
        <v>3</v>
      </c>
      <c r="L36" s="359">
        <v>14</v>
      </c>
    </row>
    <row r="37" spans="1:12" ht="11.25" customHeight="1">
      <c r="A37" s="358"/>
      <c r="B37" s="165" t="s">
        <v>109</v>
      </c>
      <c r="C37" s="171">
        <v>3</v>
      </c>
      <c r="D37" s="171">
        <v>2</v>
      </c>
      <c r="E37" s="171">
        <v>2</v>
      </c>
      <c r="F37" s="171"/>
      <c r="G37" s="171"/>
      <c r="H37" s="171"/>
      <c r="I37" s="171"/>
      <c r="J37" s="171"/>
      <c r="K37" s="171">
        <v>2</v>
      </c>
      <c r="L37" s="359">
        <v>9</v>
      </c>
    </row>
    <row r="38" spans="1:12" ht="11.25" customHeight="1">
      <c r="A38" s="358"/>
      <c r="B38" s="165" t="s">
        <v>11</v>
      </c>
      <c r="C38" s="171"/>
      <c r="D38" s="171"/>
      <c r="E38" s="171">
        <v>3</v>
      </c>
      <c r="F38" s="171"/>
      <c r="G38" s="171"/>
      <c r="H38" s="171"/>
      <c r="I38" s="171"/>
      <c r="J38" s="171">
        <v>1</v>
      </c>
      <c r="K38" s="171">
        <v>1</v>
      </c>
      <c r="L38" s="359">
        <v>5</v>
      </c>
    </row>
    <row r="39" spans="1:12" ht="11.25" customHeight="1">
      <c r="A39" s="358" t="s">
        <v>120</v>
      </c>
      <c r="B39" s="165" t="s">
        <v>10</v>
      </c>
      <c r="C39" s="171">
        <v>1</v>
      </c>
      <c r="D39" s="171"/>
      <c r="E39" s="171"/>
      <c r="F39" s="171">
        <v>1</v>
      </c>
      <c r="G39" s="171">
        <v>1</v>
      </c>
      <c r="H39" s="171"/>
      <c r="I39" s="171"/>
      <c r="J39" s="171"/>
      <c r="K39" s="171"/>
      <c r="L39" s="359">
        <v>3</v>
      </c>
    </row>
    <row r="40" spans="1:12" ht="11.25" customHeight="1">
      <c r="A40" s="358"/>
      <c r="B40" s="165" t="s">
        <v>109</v>
      </c>
      <c r="C40" s="171"/>
      <c r="D40" s="171"/>
      <c r="E40" s="171"/>
      <c r="F40" s="171">
        <v>1</v>
      </c>
      <c r="G40" s="171"/>
      <c r="H40" s="171"/>
      <c r="I40" s="171"/>
      <c r="J40" s="171"/>
      <c r="K40" s="171"/>
      <c r="L40" s="359">
        <v>1</v>
      </c>
    </row>
    <row r="41" spans="1:12" ht="11.25" customHeight="1">
      <c r="A41" s="358"/>
      <c r="B41" s="165" t="s">
        <v>11</v>
      </c>
      <c r="C41" s="171">
        <v>1</v>
      </c>
      <c r="D41" s="171"/>
      <c r="E41" s="171"/>
      <c r="F41" s="171"/>
      <c r="G41" s="171">
        <v>1</v>
      </c>
      <c r="H41" s="171"/>
      <c r="I41" s="171"/>
      <c r="J41" s="171"/>
      <c r="K41" s="171"/>
      <c r="L41" s="359">
        <v>2</v>
      </c>
    </row>
    <row r="42" spans="1:12" ht="11.25" customHeight="1">
      <c r="A42" s="361" t="s">
        <v>10</v>
      </c>
      <c r="B42" s="362" t="s">
        <v>10</v>
      </c>
      <c r="C42" s="363">
        <f>C6+C9+C12+C15+C18+C21+C24+C27+C30+C33+C36+C39</f>
        <v>252</v>
      </c>
      <c r="D42" s="363">
        <f t="shared" ref="D42:L42" si="0">D6+D9+D12+D15+D18+D21+D24+D27+D30+D33+D36+D39</f>
        <v>389</v>
      </c>
      <c r="E42" s="363">
        <f t="shared" si="0"/>
        <v>388</v>
      </c>
      <c r="F42" s="363">
        <f t="shared" si="0"/>
        <v>219</v>
      </c>
      <c r="G42" s="363">
        <f t="shared" si="0"/>
        <v>338</v>
      </c>
      <c r="H42" s="363">
        <f t="shared" si="0"/>
        <v>159</v>
      </c>
      <c r="I42" s="363">
        <f t="shared" si="0"/>
        <v>75</v>
      </c>
      <c r="J42" s="363">
        <f t="shared" si="0"/>
        <v>529</v>
      </c>
      <c r="K42" s="363">
        <f t="shared" si="0"/>
        <v>153</v>
      </c>
      <c r="L42" s="364">
        <f t="shared" si="0"/>
        <v>2502</v>
      </c>
    </row>
    <row r="43" spans="1:12" ht="11.25" customHeight="1">
      <c r="A43" s="361"/>
      <c r="B43" s="168" t="s">
        <v>109</v>
      </c>
      <c r="C43" s="363">
        <f t="shared" ref="C43:L44" si="1">C7+C10+C13+C16+C19+C22+C25+C28+C31+C34+C37+C40</f>
        <v>176</v>
      </c>
      <c r="D43" s="363">
        <f t="shared" si="1"/>
        <v>271</v>
      </c>
      <c r="E43" s="363">
        <f t="shared" si="1"/>
        <v>271</v>
      </c>
      <c r="F43" s="363">
        <f t="shared" si="1"/>
        <v>158</v>
      </c>
      <c r="G43" s="363">
        <f t="shared" si="1"/>
        <v>255</v>
      </c>
      <c r="H43" s="363">
        <f t="shared" si="1"/>
        <v>117</v>
      </c>
      <c r="I43" s="363">
        <f t="shared" si="1"/>
        <v>50</v>
      </c>
      <c r="J43" s="363">
        <f t="shared" si="1"/>
        <v>362</v>
      </c>
      <c r="K43" s="363">
        <f t="shared" si="1"/>
        <v>114</v>
      </c>
      <c r="L43" s="364">
        <f t="shared" si="1"/>
        <v>1774</v>
      </c>
    </row>
    <row r="44" spans="1:12" ht="11.25" customHeight="1">
      <c r="A44" s="365"/>
      <c r="B44" s="366" t="s">
        <v>11</v>
      </c>
      <c r="C44" s="367">
        <f t="shared" si="1"/>
        <v>76</v>
      </c>
      <c r="D44" s="367">
        <f t="shared" si="1"/>
        <v>118</v>
      </c>
      <c r="E44" s="367">
        <f t="shared" si="1"/>
        <v>117</v>
      </c>
      <c r="F44" s="367">
        <f t="shared" si="1"/>
        <v>61</v>
      </c>
      <c r="G44" s="367">
        <f t="shared" si="1"/>
        <v>83</v>
      </c>
      <c r="H44" s="367">
        <f t="shared" si="1"/>
        <v>42</v>
      </c>
      <c r="I44" s="367">
        <f t="shared" si="1"/>
        <v>25</v>
      </c>
      <c r="J44" s="367">
        <f t="shared" si="1"/>
        <v>167</v>
      </c>
      <c r="K44" s="367">
        <f t="shared" si="1"/>
        <v>39</v>
      </c>
      <c r="L44" s="368">
        <f t="shared" si="1"/>
        <v>728</v>
      </c>
    </row>
    <row r="45" spans="1:12">
      <c r="C45" s="316"/>
      <c r="D45" s="316"/>
      <c r="E45" s="316"/>
      <c r="F45" s="316"/>
      <c r="G45" s="316"/>
      <c r="H45" s="316"/>
      <c r="I45" s="316"/>
      <c r="J45" s="316"/>
      <c r="K45" s="316"/>
      <c r="L45" s="316"/>
    </row>
  </sheetData>
  <pageMargins left="0.7" right="0.7" top="0.75" bottom="0.75" header="0.3" footer="0.3"/>
  <pageSetup paperSize="9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3"/>
  <sheetViews>
    <sheetView workbookViewId="0">
      <selection activeCell="A38" sqref="A38"/>
    </sheetView>
  </sheetViews>
  <sheetFormatPr baseColWidth="10" defaultRowHeight="12.75"/>
  <cols>
    <col min="1" max="1" width="22.140625" customWidth="1"/>
    <col min="2" max="2" width="11" bestFit="1" customWidth="1"/>
    <col min="3" max="3" width="19.85546875" bestFit="1" customWidth="1"/>
    <col min="8" max="8" width="33.28515625" customWidth="1"/>
    <col min="9" max="9" width="26" customWidth="1"/>
  </cols>
  <sheetData>
    <row r="2" spans="1:15">
      <c r="A2" s="45" t="s">
        <v>192</v>
      </c>
      <c r="B2" s="46"/>
      <c r="C2" s="46"/>
      <c r="D2" s="45"/>
      <c r="E2" s="46"/>
      <c r="F2" s="46"/>
      <c r="G2" s="46"/>
      <c r="H2" s="83"/>
      <c r="I2" s="84"/>
      <c r="J2" s="83"/>
      <c r="K2" s="83"/>
      <c r="L2" s="83"/>
      <c r="M2" s="36"/>
      <c r="N2" s="36"/>
      <c r="O2" s="36"/>
    </row>
    <row r="4" spans="1:15" s="69" customFormat="1" ht="12">
      <c r="A4" s="73" t="s">
        <v>94</v>
      </c>
      <c r="B4" s="74" t="s">
        <v>126</v>
      </c>
      <c r="C4" s="74" t="s">
        <v>139</v>
      </c>
      <c r="D4" s="74" t="s">
        <v>1153</v>
      </c>
    </row>
    <row r="5" spans="1:15" s="70" customFormat="1" ht="12">
      <c r="A5" s="75"/>
      <c r="B5" s="54"/>
      <c r="C5" s="76"/>
      <c r="D5" s="76"/>
    </row>
    <row r="6" spans="1:15" s="69" customFormat="1">
      <c r="A6" s="73" t="s">
        <v>95</v>
      </c>
      <c r="B6" s="79"/>
      <c r="C6" s="78">
        <f>SUM(C7:C16)</f>
        <v>17789</v>
      </c>
      <c r="D6" s="78">
        <f>SUM(D7:D16)</f>
        <v>360530</v>
      </c>
      <c r="E6" s="239"/>
      <c r="F6"/>
    </row>
    <row r="7" spans="1:15" s="70" customFormat="1">
      <c r="A7" s="75" t="s">
        <v>145</v>
      </c>
      <c r="B7" s="140">
        <v>276</v>
      </c>
      <c r="C7" s="201">
        <v>920</v>
      </c>
      <c r="D7" s="201">
        <v>11337</v>
      </c>
      <c r="F7"/>
      <c r="H7"/>
      <c r="I7" s="207"/>
    </row>
    <row r="8" spans="1:15" s="70" customFormat="1">
      <c r="A8" s="75" t="s">
        <v>146</v>
      </c>
      <c r="B8" s="140">
        <v>845</v>
      </c>
      <c r="C8" s="201">
        <v>3014</v>
      </c>
      <c r="D8" s="201">
        <v>59311</v>
      </c>
      <c r="F8"/>
      <c r="H8"/>
      <c r="I8" s="207"/>
    </row>
    <row r="9" spans="1:15" s="70" customFormat="1">
      <c r="A9" s="75" t="s">
        <v>78</v>
      </c>
      <c r="B9" s="140">
        <v>837</v>
      </c>
      <c r="C9" s="201">
        <v>6706</v>
      </c>
      <c r="D9" s="201">
        <v>125386</v>
      </c>
      <c r="F9"/>
      <c r="H9"/>
      <c r="I9" s="207"/>
    </row>
    <row r="10" spans="1:15" s="70" customFormat="1">
      <c r="A10" s="75" t="s">
        <v>98</v>
      </c>
      <c r="B10" s="140">
        <v>46</v>
      </c>
      <c r="C10" s="201">
        <v>256</v>
      </c>
      <c r="D10" s="201">
        <v>1294</v>
      </c>
      <c r="F10"/>
      <c r="H10"/>
      <c r="I10" s="207"/>
      <c r="J10" s="241"/>
    </row>
    <row r="11" spans="1:15" s="70" customFormat="1">
      <c r="A11" s="75" t="s">
        <v>74</v>
      </c>
      <c r="B11" s="140">
        <v>409</v>
      </c>
      <c r="C11" s="201">
        <v>3645</v>
      </c>
      <c r="D11" s="201">
        <v>84642</v>
      </c>
      <c r="F11"/>
      <c r="H11" s="207"/>
      <c r="I11" s="207"/>
      <c r="J11" s="241"/>
    </row>
    <row r="12" spans="1:15" s="70" customFormat="1">
      <c r="A12" s="75" t="s">
        <v>79</v>
      </c>
      <c r="B12" s="140">
        <v>283</v>
      </c>
      <c r="C12" s="201">
        <v>1472</v>
      </c>
      <c r="D12" s="201">
        <v>36602</v>
      </c>
      <c r="F12"/>
      <c r="H12" s="207"/>
      <c r="I12" s="207"/>
      <c r="J12" s="241"/>
    </row>
    <row r="13" spans="1:15" s="70" customFormat="1">
      <c r="A13" s="75" t="s">
        <v>96</v>
      </c>
      <c r="B13" s="140">
        <v>160</v>
      </c>
      <c r="C13" s="140">
        <v>790</v>
      </c>
      <c r="D13" s="201">
        <v>19890</v>
      </c>
      <c r="F13"/>
      <c r="H13" s="207"/>
      <c r="I13" s="207"/>
      <c r="J13" s="241"/>
    </row>
    <row r="14" spans="1:15" s="70" customFormat="1">
      <c r="A14" s="75" t="s">
        <v>97</v>
      </c>
      <c r="B14" s="140">
        <v>136</v>
      </c>
      <c r="C14" s="201">
        <v>775</v>
      </c>
      <c r="D14" s="201">
        <v>18571</v>
      </c>
      <c r="F14"/>
      <c r="H14" s="207"/>
      <c r="I14" s="207"/>
      <c r="J14" s="241"/>
    </row>
    <row r="15" spans="1:15" s="70" customFormat="1">
      <c r="A15" s="75" t="s">
        <v>193</v>
      </c>
      <c r="B15" s="140">
        <v>107</v>
      </c>
      <c r="C15" s="17">
        <v>167</v>
      </c>
      <c r="D15" s="201">
        <v>2502</v>
      </c>
      <c r="F15"/>
      <c r="H15" s="207"/>
      <c r="I15" s="207"/>
      <c r="J15" s="241"/>
    </row>
    <row r="16" spans="1:15" s="70" customFormat="1">
      <c r="A16" s="75" t="s">
        <v>161</v>
      </c>
      <c r="B16" s="140">
        <v>27</v>
      </c>
      <c r="C16" s="201">
        <v>44</v>
      </c>
      <c r="D16" s="201">
        <v>995</v>
      </c>
      <c r="H16" s="207"/>
      <c r="I16" s="207"/>
      <c r="J16" s="241"/>
    </row>
    <row r="17" spans="1:10" s="70" customFormat="1">
      <c r="A17" s="75"/>
      <c r="B17" s="79"/>
      <c r="C17" s="79"/>
      <c r="D17" s="80"/>
      <c r="H17" s="207"/>
      <c r="I17" s="207"/>
      <c r="J17" s="241"/>
    </row>
    <row r="18" spans="1:10" s="69" customFormat="1">
      <c r="A18" s="73" t="s">
        <v>99</v>
      </c>
      <c r="B18" s="78"/>
      <c r="C18" s="78">
        <f>SUM(C19:C25)</f>
        <v>1316</v>
      </c>
      <c r="D18" s="78">
        <f>SUM(D19:D25)</f>
        <v>51410</v>
      </c>
      <c r="H18" s="207"/>
      <c r="I18"/>
      <c r="J18" s="239"/>
    </row>
    <row r="19" spans="1:10" s="70" customFormat="1">
      <c r="A19" s="75" t="s">
        <v>100</v>
      </c>
      <c r="B19" s="75">
        <v>8</v>
      </c>
      <c r="C19" s="75">
        <v>37</v>
      </c>
      <c r="D19" s="140">
        <v>282</v>
      </c>
      <c r="F19"/>
      <c r="H19" s="207"/>
      <c r="I19"/>
    </row>
    <row r="20" spans="1:10" s="70" customFormat="1">
      <c r="A20" s="75" t="s">
        <v>101</v>
      </c>
      <c r="B20" s="75">
        <v>9</v>
      </c>
      <c r="C20" s="75">
        <v>60</v>
      </c>
      <c r="D20" s="140">
        <v>665</v>
      </c>
      <c r="F20"/>
      <c r="H20"/>
      <c r="I20" s="207"/>
      <c r="J20" s="241"/>
    </row>
    <row r="21" spans="1:10" s="70" customFormat="1">
      <c r="A21" s="75" t="s">
        <v>194</v>
      </c>
      <c r="B21" s="75">
        <v>5</v>
      </c>
      <c r="C21" s="75">
        <v>9</v>
      </c>
      <c r="D21" s="140">
        <v>119</v>
      </c>
      <c r="F21"/>
      <c r="H21"/>
      <c r="I21" s="207"/>
    </row>
    <row r="22" spans="1:10" s="70" customFormat="1">
      <c r="A22" s="75" t="s">
        <v>141</v>
      </c>
      <c r="B22" s="75">
        <v>12</v>
      </c>
      <c r="C22" s="80" t="s">
        <v>173</v>
      </c>
      <c r="D22" s="140">
        <v>741</v>
      </c>
      <c r="F22"/>
      <c r="H22"/>
      <c r="I22" s="207"/>
      <c r="J22" s="241"/>
    </row>
    <row r="23" spans="1:10" s="70" customFormat="1">
      <c r="A23" s="75" t="s">
        <v>102</v>
      </c>
      <c r="B23" s="75">
        <v>92</v>
      </c>
      <c r="C23" s="80" t="s">
        <v>173</v>
      </c>
      <c r="D23" s="201">
        <v>20155</v>
      </c>
      <c r="F23"/>
      <c r="H23" s="207"/>
      <c r="I23" s="207"/>
    </row>
    <row r="24" spans="1:10" s="70" customFormat="1">
      <c r="A24" s="75" t="s">
        <v>103</v>
      </c>
      <c r="B24" s="75">
        <v>2</v>
      </c>
      <c r="C24" s="76" t="s">
        <v>173</v>
      </c>
      <c r="D24" s="140">
        <v>536</v>
      </c>
      <c r="F24"/>
      <c r="H24"/>
      <c r="I24" s="207"/>
      <c r="J24" s="241"/>
    </row>
    <row r="25" spans="1:10" s="70" customFormat="1">
      <c r="A25" s="75" t="s">
        <v>104</v>
      </c>
      <c r="B25" s="75">
        <v>34</v>
      </c>
      <c r="C25" s="80">
        <v>1210</v>
      </c>
      <c r="D25" s="201">
        <v>28912</v>
      </c>
      <c r="F25"/>
      <c r="H25" s="207"/>
      <c r="I25" s="207"/>
    </row>
    <row r="26" spans="1:10" s="70" customFormat="1">
      <c r="A26" s="75"/>
      <c r="B26" s="79"/>
      <c r="C26" s="79"/>
      <c r="D26" s="80"/>
      <c r="F26"/>
      <c r="H26"/>
      <c r="I26" s="207"/>
      <c r="J26" s="241"/>
    </row>
    <row r="27" spans="1:10" s="69" customFormat="1" ht="12">
      <c r="A27" s="73" t="s">
        <v>105</v>
      </c>
      <c r="B27" s="78"/>
      <c r="C27" s="78">
        <v>243</v>
      </c>
      <c r="D27" s="78">
        <v>28380</v>
      </c>
      <c r="E27" s="142"/>
      <c r="H27" s="239"/>
      <c r="J27" s="239"/>
    </row>
    <row r="28" spans="1:10" s="70" customFormat="1" ht="12">
      <c r="A28" s="75" t="s">
        <v>106</v>
      </c>
      <c r="B28" s="140">
        <v>92</v>
      </c>
      <c r="C28" s="170">
        <v>243</v>
      </c>
      <c r="D28" s="201">
        <v>28380</v>
      </c>
      <c r="E28" s="141"/>
      <c r="J28" s="241"/>
    </row>
    <row r="29" spans="1:10" s="70" customFormat="1" ht="12">
      <c r="A29" s="75"/>
      <c r="B29" s="79"/>
      <c r="C29" s="80"/>
      <c r="D29" s="80"/>
      <c r="H29" s="241"/>
    </row>
    <row r="30" spans="1:10" s="69" customFormat="1" ht="12">
      <c r="A30" s="73" t="s">
        <v>81</v>
      </c>
      <c r="B30" s="77"/>
      <c r="C30" s="77">
        <f>SUM(C6+C18+C27)</f>
        <v>19348</v>
      </c>
      <c r="D30" s="77">
        <f>D6+D18+D27</f>
        <v>440320</v>
      </c>
    </row>
    <row r="31" spans="1:10" s="70" customFormat="1" ht="12"/>
    <row r="32" spans="1:10">
      <c r="A32" s="17" t="s">
        <v>1154</v>
      </c>
    </row>
    <row r="33" spans="1:6">
      <c r="A33" s="17" t="s">
        <v>1152</v>
      </c>
      <c r="B33" s="126"/>
      <c r="C33" s="36"/>
      <c r="D33" s="36"/>
      <c r="E33" s="36"/>
      <c r="F33" s="36"/>
    </row>
    <row r="41" spans="1:6">
      <c r="E41" s="207"/>
    </row>
    <row r="42" spans="1:6">
      <c r="E42" s="207"/>
    </row>
    <row r="44" spans="1:6">
      <c r="E44" s="207"/>
    </row>
    <row r="45" spans="1:6">
      <c r="E45" s="207"/>
    </row>
    <row r="51" spans="5:5">
      <c r="E51" s="207"/>
    </row>
    <row r="53" spans="5:5">
      <c r="E53" s="207"/>
    </row>
  </sheetData>
  <phoneticPr fontId="21" type="noConversion"/>
  <printOptions gridLines="1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workbookViewId="0">
      <selection activeCell="Q32" sqref="Q32"/>
    </sheetView>
  </sheetViews>
  <sheetFormatPr baseColWidth="10" defaultRowHeight="12.75"/>
  <cols>
    <col min="1" max="1" width="31.140625" customWidth="1"/>
    <col min="2" max="2" width="7.42578125" customWidth="1"/>
    <col min="3" max="3" width="6.42578125" customWidth="1"/>
    <col min="4" max="4" width="6.5703125" customWidth="1"/>
    <col min="5" max="5" width="8.140625" customWidth="1"/>
    <col min="6" max="6" width="8.85546875" bestFit="1" customWidth="1"/>
    <col min="7" max="7" width="9.140625" bestFit="1" customWidth="1"/>
    <col min="8" max="9" width="8.85546875" bestFit="1" customWidth="1"/>
    <col min="10" max="11" width="9.140625" bestFit="1" customWidth="1"/>
    <col min="12" max="12" width="8.5703125" bestFit="1" customWidth="1"/>
    <col min="13" max="15" width="7.85546875" bestFit="1" customWidth="1"/>
    <col min="16" max="17" width="9.140625" bestFit="1" customWidth="1"/>
    <col min="18" max="18" width="8.5703125" bestFit="1" customWidth="1"/>
    <col min="19" max="19" width="7.7109375" bestFit="1" customWidth="1"/>
    <col min="20" max="20" width="9.42578125" style="11" bestFit="1" customWidth="1"/>
    <col min="21" max="21" width="9.7109375" style="11" bestFit="1" customWidth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0"/>
      <c r="U1" s="100"/>
    </row>
    <row r="2" spans="1:22">
      <c r="A2" s="3" t="s">
        <v>244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01"/>
      <c r="U2" s="101"/>
    </row>
    <row r="3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102"/>
      <c r="U3" s="102"/>
    </row>
    <row r="4" spans="1:22">
      <c r="V4" s="53"/>
    </row>
    <row r="5" spans="1:22">
      <c r="A5" s="71"/>
      <c r="B5" s="404" t="s">
        <v>0</v>
      </c>
      <c r="C5" s="404"/>
      <c r="D5" s="404" t="s">
        <v>1</v>
      </c>
      <c r="E5" s="404"/>
      <c r="F5" s="404" t="s">
        <v>2</v>
      </c>
      <c r="G5" s="404"/>
      <c r="H5" s="404" t="s">
        <v>3</v>
      </c>
      <c r="I5" s="404"/>
      <c r="J5" s="404" t="s">
        <v>4</v>
      </c>
      <c r="K5" s="404"/>
      <c r="L5" s="404" t="s">
        <v>5</v>
      </c>
      <c r="M5" s="404"/>
      <c r="N5" s="404" t="s">
        <v>6</v>
      </c>
      <c r="O5" s="404"/>
      <c r="P5" s="404" t="s">
        <v>7</v>
      </c>
      <c r="Q5" s="404"/>
      <c r="R5" s="404" t="s">
        <v>8</v>
      </c>
      <c r="S5" s="404"/>
      <c r="T5" s="404" t="s">
        <v>9</v>
      </c>
      <c r="U5" s="404"/>
    </row>
    <row r="6" spans="1:22" ht="27.75" thickBot="1">
      <c r="A6" s="216"/>
      <c r="B6" s="72" t="s">
        <v>107</v>
      </c>
      <c r="C6" s="72" t="s">
        <v>108</v>
      </c>
      <c r="D6" s="72" t="s">
        <v>107</v>
      </c>
      <c r="E6" s="72" t="s">
        <v>108</v>
      </c>
      <c r="F6" s="72" t="s">
        <v>107</v>
      </c>
      <c r="G6" s="72" t="s">
        <v>108</v>
      </c>
      <c r="H6" s="72" t="s">
        <v>107</v>
      </c>
      <c r="I6" s="72" t="s">
        <v>108</v>
      </c>
      <c r="J6" s="306" t="s">
        <v>107</v>
      </c>
      <c r="K6" s="72" t="s">
        <v>108</v>
      </c>
      <c r="L6" s="72" t="s">
        <v>107</v>
      </c>
      <c r="M6" s="72" t="s">
        <v>108</v>
      </c>
      <c r="N6" s="72" t="s">
        <v>107</v>
      </c>
      <c r="O6" s="72" t="s">
        <v>108</v>
      </c>
      <c r="P6" s="72" t="s">
        <v>107</v>
      </c>
      <c r="Q6" s="72" t="s">
        <v>108</v>
      </c>
      <c r="R6" s="72" t="s">
        <v>107</v>
      </c>
      <c r="S6" s="72" t="s">
        <v>108</v>
      </c>
      <c r="T6" s="72" t="s">
        <v>107</v>
      </c>
      <c r="U6" s="72" t="s">
        <v>108</v>
      </c>
    </row>
    <row r="7" spans="1:22">
      <c r="A7" s="217" t="s">
        <v>212</v>
      </c>
      <c r="B7" s="247"/>
      <c r="C7" s="247"/>
      <c r="D7" s="247">
        <v>44</v>
      </c>
      <c r="E7" s="247">
        <v>1</v>
      </c>
      <c r="F7" s="247"/>
      <c r="G7" s="247">
        <v>96</v>
      </c>
      <c r="H7" s="247"/>
      <c r="I7" s="247"/>
      <c r="J7" s="248">
        <v>93</v>
      </c>
      <c r="K7" s="247">
        <v>11</v>
      </c>
      <c r="L7" s="247"/>
      <c r="M7" s="247"/>
      <c r="N7" s="247"/>
      <c r="O7" s="247"/>
      <c r="P7" s="247">
        <v>185</v>
      </c>
      <c r="Q7" s="247">
        <v>39</v>
      </c>
      <c r="R7" s="247">
        <v>38</v>
      </c>
      <c r="S7" s="247"/>
      <c r="T7" s="218">
        <f>R7+P7+N7+L7+J7+H7+F7+D7+B7</f>
        <v>360</v>
      </c>
      <c r="U7" s="219">
        <f>S7+Q7+O7+M7+K7+I7+G7+E7+C7</f>
        <v>147</v>
      </c>
    </row>
    <row r="8" spans="1:22">
      <c r="A8" s="220" t="s">
        <v>213</v>
      </c>
      <c r="B8" s="249"/>
      <c r="C8" s="249">
        <v>14</v>
      </c>
      <c r="D8" s="249"/>
      <c r="E8" s="249">
        <v>45</v>
      </c>
      <c r="F8" s="249"/>
      <c r="G8" s="249">
        <v>104</v>
      </c>
      <c r="H8" s="249"/>
      <c r="I8" s="249">
        <v>22</v>
      </c>
      <c r="J8" s="248"/>
      <c r="K8" s="249">
        <v>55</v>
      </c>
      <c r="L8" s="249"/>
      <c r="M8" s="249">
        <v>5</v>
      </c>
      <c r="N8" s="249"/>
      <c r="O8" s="249">
        <v>43</v>
      </c>
      <c r="P8" s="249"/>
      <c r="Q8" s="249">
        <v>45</v>
      </c>
      <c r="R8" s="249"/>
      <c r="S8" s="249">
        <v>24</v>
      </c>
      <c r="T8" s="221">
        <f t="shared" ref="T8:U28" si="0">R8+P8+N8+L8+J8+H8+F8+D8+B8</f>
        <v>0</v>
      </c>
      <c r="U8" s="222">
        <f t="shared" si="0"/>
        <v>357</v>
      </c>
    </row>
    <row r="9" spans="1:22">
      <c r="A9" s="220" t="s">
        <v>177</v>
      </c>
      <c r="B9" s="249"/>
      <c r="C9" s="249"/>
      <c r="D9" s="249">
        <v>43</v>
      </c>
      <c r="E9" s="249"/>
      <c r="F9" s="249">
        <v>81</v>
      </c>
      <c r="G9" s="249">
        <v>48</v>
      </c>
      <c r="H9" s="249">
        <v>43</v>
      </c>
      <c r="I9" s="249">
        <v>46</v>
      </c>
      <c r="J9" s="248">
        <v>130</v>
      </c>
      <c r="K9" s="249">
        <v>203</v>
      </c>
      <c r="L9" s="249">
        <v>40</v>
      </c>
      <c r="M9" s="249">
        <v>45</v>
      </c>
      <c r="N9" s="249">
        <v>43</v>
      </c>
      <c r="O9" s="249">
        <v>51</v>
      </c>
      <c r="P9" s="249">
        <v>84</v>
      </c>
      <c r="Q9" s="249"/>
      <c r="R9" s="249">
        <v>39</v>
      </c>
      <c r="S9" s="249">
        <v>54</v>
      </c>
      <c r="T9" s="221">
        <f t="shared" si="0"/>
        <v>503</v>
      </c>
      <c r="U9" s="222">
        <f t="shared" si="0"/>
        <v>447</v>
      </c>
    </row>
    <row r="10" spans="1:22">
      <c r="A10" s="220" t="s">
        <v>178</v>
      </c>
      <c r="B10" s="249">
        <v>56</v>
      </c>
      <c r="C10" s="249">
        <v>63</v>
      </c>
      <c r="D10" s="249"/>
      <c r="E10" s="249">
        <v>60</v>
      </c>
      <c r="F10" s="249"/>
      <c r="G10" s="249">
        <v>181</v>
      </c>
      <c r="H10" s="249"/>
      <c r="I10" s="249">
        <v>65</v>
      </c>
      <c r="J10" s="248"/>
      <c r="K10" s="249">
        <v>69</v>
      </c>
      <c r="L10" s="249">
        <v>37</v>
      </c>
      <c r="M10" s="249">
        <v>60</v>
      </c>
      <c r="N10" s="249"/>
      <c r="O10" s="249">
        <v>52</v>
      </c>
      <c r="P10" s="249"/>
      <c r="Q10" s="249">
        <v>71</v>
      </c>
      <c r="R10" s="249"/>
      <c r="S10" s="249">
        <v>72</v>
      </c>
      <c r="T10" s="221">
        <f t="shared" si="0"/>
        <v>93</v>
      </c>
      <c r="U10" s="222">
        <f t="shared" si="0"/>
        <v>693</v>
      </c>
    </row>
    <row r="11" spans="1:22">
      <c r="A11" s="220" t="s">
        <v>179</v>
      </c>
      <c r="B11" s="249">
        <v>267</v>
      </c>
      <c r="C11" s="249"/>
      <c r="D11" s="249">
        <v>407</v>
      </c>
      <c r="E11" s="249"/>
      <c r="F11" s="249">
        <v>511</v>
      </c>
      <c r="G11" s="249"/>
      <c r="H11" s="249">
        <v>248</v>
      </c>
      <c r="I11" s="249"/>
      <c r="J11" s="248">
        <v>415</v>
      </c>
      <c r="K11" s="249"/>
      <c r="L11" s="249">
        <v>184</v>
      </c>
      <c r="M11" s="249"/>
      <c r="N11" s="249">
        <v>117</v>
      </c>
      <c r="O11" s="249"/>
      <c r="P11" s="249">
        <v>629</v>
      </c>
      <c r="Q11" s="249"/>
      <c r="R11" s="249">
        <v>226</v>
      </c>
      <c r="S11" s="249"/>
      <c r="T11" s="221">
        <f t="shared" si="0"/>
        <v>3004</v>
      </c>
      <c r="U11" s="222">
        <f t="shared" si="0"/>
        <v>0</v>
      </c>
    </row>
    <row r="12" spans="1:22">
      <c r="A12" s="220" t="s">
        <v>214</v>
      </c>
      <c r="B12" s="249"/>
      <c r="C12" s="249">
        <v>153</v>
      </c>
      <c r="D12" s="249"/>
      <c r="E12" s="249">
        <v>779</v>
      </c>
      <c r="F12" s="249"/>
      <c r="G12" s="249">
        <v>768</v>
      </c>
      <c r="H12" s="249"/>
      <c r="I12" s="249">
        <v>204</v>
      </c>
      <c r="J12" s="248"/>
      <c r="K12" s="249">
        <v>547</v>
      </c>
      <c r="L12" s="249"/>
      <c r="M12" s="249">
        <v>148</v>
      </c>
      <c r="N12" s="249"/>
      <c r="O12" s="249">
        <v>103</v>
      </c>
      <c r="P12" s="249"/>
      <c r="Q12" s="249">
        <v>822</v>
      </c>
      <c r="R12" s="249"/>
      <c r="S12" s="249">
        <v>148</v>
      </c>
      <c r="T12" s="221">
        <f t="shared" si="0"/>
        <v>0</v>
      </c>
      <c r="U12" s="222">
        <f t="shared" si="0"/>
        <v>3672</v>
      </c>
    </row>
    <row r="13" spans="1:22">
      <c r="A13" s="220" t="s">
        <v>180</v>
      </c>
      <c r="B13" s="249"/>
      <c r="C13" s="249"/>
      <c r="D13" s="249"/>
      <c r="E13" s="249"/>
      <c r="F13" s="249"/>
      <c r="G13" s="249"/>
      <c r="H13" s="249"/>
      <c r="I13" s="249"/>
      <c r="J13" s="248">
        <v>95</v>
      </c>
      <c r="K13" s="249">
        <v>85</v>
      </c>
      <c r="L13" s="249"/>
      <c r="M13" s="249"/>
      <c r="N13" s="249"/>
      <c r="O13" s="249"/>
      <c r="P13" s="249"/>
      <c r="Q13" s="249"/>
      <c r="R13" s="249"/>
      <c r="S13" s="249"/>
      <c r="T13" s="221">
        <f t="shared" si="0"/>
        <v>95</v>
      </c>
      <c r="U13" s="222">
        <f t="shared" si="0"/>
        <v>85</v>
      </c>
    </row>
    <row r="14" spans="1:22">
      <c r="A14" s="220" t="s">
        <v>181</v>
      </c>
      <c r="B14" s="249">
        <v>46</v>
      </c>
      <c r="C14" s="249"/>
      <c r="D14" s="249">
        <v>137</v>
      </c>
      <c r="E14" s="249">
        <v>278</v>
      </c>
      <c r="F14" s="249">
        <v>72</v>
      </c>
      <c r="G14" s="249">
        <v>162</v>
      </c>
      <c r="H14" s="249">
        <v>46</v>
      </c>
      <c r="I14" s="249">
        <v>210</v>
      </c>
      <c r="J14" s="248">
        <v>122</v>
      </c>
      <c r="K14" s="249">
        <v>40</v>
      </c>
      <c r="L14" s="249">
        <v>37</v>
      </c>
      <c r="M14" s="249">
        <v>73</v>
      </c>
      <c r="N14" s="249">
        <v>36</v>
      </c>
      <c r="O14" s="249">
        <v>34</v>
      </c>
      <c r="P14" s="249">
        <v>207</v>
      </c>
      <c r="Q14" s="249">
        <v>438</v>
      </c>
      <c r="R14" s="249">
        <v>66</v>
      </c>
      <c r="S14" s="249">
        <v>39</v>
      </c>
      <c r="T14" s="221">
        <f t="shared" si="0"/>
        <v>769</v>
      </c>
      <c r="U14" s="222">
        <f t="shared" si="0"/>
        <v>1274</v>
      </c>
    </row>
    <row r="15" spans="1:22">
      <c r="A15" s="220" t="s">
        <v>182</v>
      </c>
      <c r="B15" s="249">
        <v>14</v>
      </c>
      <c r="C15" s="249">
        <v>21</v>
      </c>
      <c r="D15" s="249">
        <v>15</v>
      </c>
      <c r="E15" s="249">
        <v>55</v>
      </c>
      <c r="F15" s="249"/>
      <c r="G15" s="249">
        <v>49</v>
      </c>
      <c r="H15" s="249"/>
      <c r="I15" s="249">
        <v>17</v>
      </c>
      <c r="J15" s="248"/>
      <c r="K15" s="249">
        <v>51</v>
      </c>
      <c r="L15" s="249"/>
      <c r="M15" s="249">
        <v>24</v>
      </c>
      <c r="N15" s="249"/>
      <c r="O15" s="249"/>
      <c r="P15" s="249"/>
      <c r="Q15" s="249">
        <v>45</v>
      </c>
      <c r="R15" s="249"/>
      <c r="S15" s="249">
        <v>26</v>
      </c>
      <c r="T15" s="221">
        <f t="shared" si="0"/>
        <v>29</v>
      </c>
      <c r="U15" s="222">
        <f t="shared" si="0"/>
        <v>288</v>
      </c>
    </row>
    <row r="16" spans="1:22">
      <c r="A16" s="220" t="s">
        <v>183</v>
      </c>
      <c r="B16" s="249">
        <v>127</v>
      </c>
      <c r="C16" s="249">
        <v>36</v>
      </c>
      <c r="D16" s="249">
        <v>444</v>
      </c>
      <c r="E16" s="249">
        <v>178</v>
      </c>
      <c r="F16" s="249">
        <v>371</v>
      </c>
      <c r="G16" s="249">
        <v>182</v>
      </c>
      <c r="H16" s="249">
        <v>205</v>
      </c>
      <c r="I16" s="249">
        <v>66</v>
      </c>
      <c r="J16" s="248">
        <v>377</v>
      </c>
      <c r="K16" s="249">
        <v>247</v>
      </c>
      <c r="L16" s="249">
        <v>93</v>
      </c>
      <c r="M16" s="249">
        <v>202</v>
      </c>
      <c r="N16" s="249">
        <v>37</v>
      </c>
      <c r="O16" s="249">
        <v>42</v>
      </c>
      <c r="P16" s="249">
        <v>464</v>
      </c>
      <c r="Q16" s="249">
        <v>397</v>
      </c>
      <c r="R16" s="249">
        <v>113</v>
      </c>
      <c r="S16" s="249">
        <v>56</v>
      </c>
      <c r="T16" s="225">
        <f t="shared" si="0"/>
        <v>2231</v>
      </c>
      <c r="U16" s="226">
        <f t="shared" si="0"/>
        <v>1406</v>
      </c>
    </row>
    <row r="17" spans="1:21">
      <c r="A17" s="220" t="s">
        <v>184</v>
      </c>
      <c r="B17" s="249"/>
      <c r="C17" s="249"/>
      <c r="D17" s="249">
        <v>258</v>
      </c>
      <c r="E17" s="249">
        <v>276</v>
      </c>
      <c r="F17" s="249">
        <v>195</v>
      </c>
      <c r="G17" s="249">
        <v>92</v>
      </c>
      <c r="H17" s="249">
        <v>47</v>
      </c>
      <c r="I17" s="249">
        <v>53</v>
      </c>
      <c r="J17" s="248"/>
      <c r="K17" s="249"/>
      <c r="L17" s="249"/>
      <c r="M17" s="249"/>
      <c r="N17" s="249"/>
      <c r="O17" s="249"/>
      <c r="P17" s="249">
        <v>195</v>
      </c>
      <c r="Q17" s="249">
        <v>170</v>
      </c>
      <c r="R17" s="249">
        <v>73</v>
      </c>
      <c r="S17" s="249"/>
      <c r="T17" s="221">
        <f t="shared" si="0"/>
        <v>768</v>
      </c>
      <c r="U17" s="222">
        <f t="shared" si="0"/>
        <v>591</v>
      </c>
    </row>
    <row r="18" spans="1:21">
      <c r="A18" s="220" t="s">
        <v>185</v>
      </c>
      <c r="B18" s="249">
        <v>111</v>
      </c>
      <c r="C18" s="249">
        <v>76</v>
      </c>
      <c r="D18" s="249">
        <v>157</v>
      </c>
      <c r="E18" s="249">
        <v>115</v>
      </c>
      <c r="F18" s="249">
        <v>160</v>
      </c>
      <c r="G18" s="249">
        <v>155</v>
      </c>
      <c r="H18" s="249">
        <v>41</v>
      </c>
      <c r="I18" s="249">
        <v>78</v>
      </c>
      <c r="J18" s="248">
        <v>199</v>
      </c>
      <c r="K18" s="249">
        <v>162</v>
      </c>
      <c r="L18" s="249">
        <v>172</v>
      </c>
      <c r="M18" s="249">
        <v>163</v>
      </c>
      <c r="N18" s="249">
        <v>51</v>
      </c>
      <c r="O18" s="249">
        <v>92</v>
      </c>
      <c r="P18" s="249">
        <v>235</v>
      </c>
      <c r="Q18" s="249">
        <v>233</v>
      </c>
      <c r="R18" s="249">
        <v>157</v>
      </c>
      <c r="S18" s="249">
        <v>116</v>
      </c>
      <c r="T18" s="221">
        <f t="shared" si="0"/>
        <v>1283</v>
      </c>
      <c r="U18" s="222">
        <f t="shared" si="0"/>
        <v>1190</v>
      </c>
    </row>
    <row r="19" spans="1:21">
      <c r="A19" s="220" t="s">
        <v>186</v>
      </c>
      <c r="B19" s="249">
        <v>50</v>
      </c>
      <c r="C19" s="249"/>
      <c r="D19" s="249">
        <v>276</v>
      </c>
      <c r="E19" s="249">
        <v>103</v>
      </c>
      <c r="F19" s="249">
        <v>213</v>
      </c>
      <c r="G19" s="249">
        <v>72</v>
      </c>
      <c r="H19" s="249">
        <v>77</v>
      </c>
      <c r="I19" s="249"/>
      <c r="J19" s="248">
        <v>247</v>
      </c>
      <c r="K19" s="249">
        <v>96</v>
      </c>
      <c r="L19" s="249">
        <v>106</v>
      </c>
      <c r="M19" s="249">
        <v>42</v>
      </c>
      <c r="N19" s="249">
        <v>41</v>
      </c>
      <c r="O19" s="249"/>
      <c r="P19" s="249">
        <v>241</v>
      </c>
      <c r="Q19" s="249">
        <v>92</v>
      </c>
      <c r="R19" s="249">
        <v>31</v>
      </c>
      <c r="S19" s="249">
        <v>28</v>
      </c>
      <c r="T19" s="221">
        <f t="shared" si="0"/>
        <v>1282</v>
      </c>
      <c r="U19" s="222">
        <f t="shared" si="0"/>
        <v>433</v>
      </c>
    </row>
    <row r="20" spans="1:21">
      <c r="A20" s="220" t="s">
        <v>187</v>
      </c>
      <c r="B20" s="249"/>
      <c r="C20" s="249"/>
      <c r="D20" s="249">
        <v>28</v>
      </c>
      <c r="E20" s="249">
        <v>83</v>
      </c>
      <c r="F20" s="249">
        <v>100</v>
      </c>
      <c r="G20" s="249">
        <v>24</v>
      </c>
      <c r="H20" s="249">
        <v>34</v>
      </c>
      <c r="I20" s="249">
        <v>33</v>
      </c>
      <c r="J20" s="248">
        <v>55</v>
      </c>
      <c r="K20" s="249">
        <v>43</v>
      </c>
      <c r="L20" s="249"/>
      <c r="M20" s="249"/>
      <c r="N20" s="249">
        <v>24</v>
      </c>
      <c r="O20" s="249"/>
      <c r="P20" s="249">
        <v>79</v>
      </c>
      <c r="Q20" s="249"/>
      <c r="R20" s="249"/>
      <c r="S20" s="249"/>
      <c r="T20" s="221">
        <f t="shared" si="0"/>
        <v>320</v>
      </c>
      <c r="U20" s="222">
        <f t="shared" si="0"/>
        <v>183</v>
      </c>
    </row>
    <row r="21" spans="1:21">
      <c r="A21" s="220" t="s">
        <v>215</v>
      </c>
      <c r="B21" s="249">
        <v>81</v>
      </c>
      <c r="C21" s="249">
        <v>136</v>
      </c>
      <c r="D21" s="249">
        <v>337</v>
      </c>
      <c r="E21" s="249">
        <v>257</v>
      </c>
      <c r="F21" s="249">
        <v>126</v>
      </c>
      <c r="G21" s="249">
        <v>411</v>
      </c>
      <c r="H21" s="249">
        <v>73</v>
      </c>
      <c r="I21" s="249">
        <v>163</v>
      </c>
      <c r="J21" s="248">
        <v>112</v>
      </c>
      <c r="K21" s="249">
        <v>256</v>
      </c>
      <c r="L21" s="249">
        <v>88</v>
      </c>
      <c r="M21" s="249">
        <v>184</v>
      </c>
      <c r="N21" s="249">
        <v>40</v>
      </c>
      <c r="O21" s="249">
        <v>140</v>
      </c>
      <c r="P21" s="249">
        <v>130</v>
      </c>
      <c r="Q21" s="249">
        <v>554</v>
      </c>
      <c r="R21" s="249">
        <v>93</v>
      </c>
      <c r="S21" s="249">
        <v>118</v>
      </c>
      <c r="T21" s="221">
        <f t="shared" si="0"/>
        <v>1080</v>
      </c>
      <c r="U21" s="222">
        <f t="shared" si="0"/>
        <v>2219</v>
      </c>
    </row>
    <row r="22" spans="1:21">
      <c r="A22" s="220" t="s">
        <v>216</v>
      </c>
      <c r="B22" s="249">
        <v>28</v>
      </c>
      <c r="C22" s="249"/>
      <c r="D22" s="249">
        <v>178</v>
      </c>
      <c r="E22" s="249"/>
      <c r="F22" s="249">
        <v>195</v>
      </c>
      <c r="G22" s="249"/>
      <c r="H22" s="249">
        <v>81</v>
      </c>
      <c r="I22" s="249"/>
      <c r="J22" s="248">
        <v>109</v>
      </c>
      <c r="K22" s="249"/>
      <c r="L22" s="249">
        <v>40</v>
      </c>
      <c r="M22" s="249"/>
      <c r="N22" s="249">
        <v>81</v>
      </c>
      <c r="O22" s="249"/>
      <c r="P22" s="249">
        <v>165</v>
      </c>
      <c r="Q22" s="249"/>
      <c r="R22" s="249">
        <v>39</v>
      </c>
      <c r="S22" s="249"/>
      <c r="T22" s="221">
        <f t="shared" si="0"/>
        <v>916</v>
      </c>
      <c r="U22" s="222">
        <f t="shared" si="0"/>
        <v>0</v>
      </c>
    </row>
    <row r="23" spans="1:21">
      <c r="A23" s="220" t="s">
        <v>217</v>
      </c>
      <c r="B23" s="249"/>
      <c r="C23" s="249"/>
      <c r="D23" s="249">
        <v>24</v>
      </c>
      <c r="E23" s="249"/>
      <c r="F23" s="249">
        <v>36</v>
      </c>
      <c r="G23" s="249"/>
      <c r="H23" s="249"/>
      <c r="I23" s="249"/>
      <c r="J23" s="248">
        <v>62</v>
      </c>
      <c r="K23" s="249"/>
      <c r="L23" s="249">
        <v>32</v>
      </c>
      <c r="M23" s="249"/>
      <c r="N23" s="249">
        <v>23</v>
      </c>
      <c r="O23" s="249">
        <v>35</v>
      </c>
      <c r="P23" s="249">
        <v>36</v>
      </c>
      <c r="Q23" s="249">
        <v>24</v>
      </c>
      <c r="R23" s="249"/>
      <c r="S23" s="249"/>
      <c r="T23" s="221">
        <f t="shared" si="0"/>
        <v>213</v>
      </c>
      <c r="U23" s="222">
        <f t="shared" si="0"/>
        <v>59</v>
      </c>
    </row>
    <row r="24" spans="1:21">
      <c r="A24" s="220" t="s">
        <v>188</v>
      </c>
      <c r="B24" s="249"/>
      <c r="C24" s="249"/>
      <c r="D24" s="249">
        <v>33</v>
      </c>
      <c r="E24" s="249">
        <v>91</v>
      </c>
      <c r="F24" s="249">
        <v>114</v>
      </c>
      <c r="G24" s="249">
        <v>122</v>
      </c>
      <c r="H24" s="249"/>
      <c r="I24" s="249"/>
      <c r="J24" s="248">
        <v>74</v>
      </c>
      <c r="K24" s="249">
        <v>92</v>
      </c>
      <c r="L24" s="249"/>
      <c r="M24" s="249"/>
      <c r="N24" s="249"/>
      <c r="O24" s="249"/>
      <c r="P24" s="249">
        <v>38</v>
      </c>
      <c r="Q24" s="249">
        <v>86</v>
      </c>
      <c r="R24" s="249"/>
      <c r="S24" s="249"/>
      <c r="T24" s="221">
        <f t="shared" si="0"/>
        <v>259</v>
      </c>
      <c r="U24" s="222">
        <f t="shared" si="0"/>
        <v>391</v>
      </c>
    </row>
    <row r="25" spans="1:21">
      <c r="A25" s="220" t="s">
        <v>189</v>
      </c>
      <c r="B25" s="249">
        <v>155</v>
      </c>
      <c r="C25" s="249">
        <v>38</v>
      </c>
      <c r="D25" s="249">
        <v>463</v>
      </c>
      <c r="E25" s="249">
        <v>220</v>
      </c>
      <c r="F25" s="249">
        <v>789</v>
      </c>
      <c r="G25" s="249">
        <v>273</v>
      </c>
      <c r="H25" s="249">
        <v>331</v>
      </c>
      <c r="I25" s="249">
        <v>292</v>
      </c>
      <c r="J25" s="248">
        <v>366</v>
      </c>
      <c r="K25" s="249">
        <v>307</v>
      </c>
      <c r="L25" s="249">
        <v>429</v>
      </c>
      <c r="M25" s="249">
        <v>80</v>
      </c>
      <c r="N25" s="249">
        <v>161</v>
      </c>
      <c r="O25" s="249">
        <v>58</v>
      </c>
      <c r="P25" s="249">
        <v>932</v>
      </c>
      <c r="Q25" s="249">
        <v>537</v>
      </c>
      <c r="R25" s="249">
        <v>234</v>
      </c>
      <c r="S25" s="249">
        <v>36</v>
      </c>
      <c r="T25" s="221">
        <f t="shared" si="0"/>
        <v>3860</v>
      </c>
      <c r="U25" s="222">
        <f t="shared" si="0"/>
        <v>1841</v>
      </c>
    </row>
    <row r="26" spans="1:21">
      <c r="A26" s="220" t="s">
        <v>190</v>
      </c>
      <c r="B26" s="249">
        <v>99</v>
      </c>
      <c r="C26" s="249">
        <v>122</v>
      </c>
      <c r="D26" s="249">
        <v>61</v>
      </c>
      <c r="E26" s="249">
        <v>171</v>
      </c>
      <c r="F26" s="249">
        <v>62</v>
      </c>
      <c r="G26" s="249">
        <v>269</v>
      </c>
      <c r="H26" s="249">
        <v>73</v>
      </c>
      <c r="I26" s="249">
        <v>306</v>
      </c>
      <c r="J26" s="248">
        <v>115</v>
      </c>
      <c r="K26" s="249">
        <v>479</v>
      </c>
      <c r="L26" s="249">
        <v>100</v>
      </c>
      <c r="M26" s="249">
        <v>75</v>
      </c>
      <c r="N26" s="249"/>
      <c r="O26" s="249">
        <v>68</v>
      </c>
      <c r="P26" s="249">
        <v>112</v>
      </c>
      <c r="Q26" s="249">
        <v>609</v>
      </c>
      <c r="R26" s="249">
        <v>61</v>
      </c>
      <c r="S26" s="249">
        <v>214</v>
      </c>
      <c r="T26" s="221">
        <f t="shared" si="0"/>
        <v>683</v>
      </c>
      <c r="U26" s="222">
        <f t="shared" si="0"/>
        <v>2313</v>
      </c>
    </row>
    <row r="27" spans="1:21">
      <c r="A27" s="220" t="s">
        <v>191</v>
      </c>
      <c r="B27" s="249"/>
      <c r="C27" s="249"/>
      <c r="D27" s="249">
        <v>40</v>
      </c>
      <c r="E27" s="249">
        <v>41</v>
      </c>
      <c r="F27" s="249"/>
      <c r="G27" s="249">
        <v>50</v>
      </c>
      <c r="H27" s="249"/>
      <c r="I27" s="249"/>
      <c r="J27" s="248">
        <v>21</v>
      </c>
      <c r="K27" s="249"/>
      <c r="L27" s="249"/>
      <c r="M27" s="249"/>
      <c r="N27" s="249"/>
      <c r="O27" s="249"/>
      <c r="P27" s="249">
        <v>35</v>
      </c>
      <c r="Q27" s="249">
        <v>61</v>
      </c>
      <c r="R27" s="249"/>
      <c r="S27" s="249">
        <v>42</v>
      </c>
      <c r="T27" s="221">
        <f t="shared" si="0"/>
        <v>96</v>
      </c>
      <c r="U27" s="222">
        <f t="shared" si="0"/>
        <v>194</v>
      </c>
    </row>
    <row r="28" spans="1:21" ht="13.5" thickBot="1">
      <c r="A28" s="230" t="s">
        <v>218</v>
      </c>
      <c r="B28" s="250">
        <v>181</v>
      </c>
      <c r="C28" s="250">
        <v>47</v>
      </c>
      <c r="D28" s="250">
        <v>325</v>
      </c>
      <c r="E28" s="250">
        <v>58</v>
      </c>
      <c r="F28" s="250">
        <v>360</v>
      </c>
      <c r="G28" s="250">
        <v>233</v>
      </c>
      <c r="H28" s="250">
        <v>215</v>
      </c>
      <c r="I28" s="250">
        <v>57</v>
      </c>
      <c r="J28" s="250">
        <v>302</v>
      </c>
      <c r="K28" s="250">
        <v>83</v>
      </c>
      <c r="L28" s="250">
        <v>88</v>
      </c>
      <c r="M28" s="250">
        <v>54</v>
      </c>
      <c r="N28" s="250">
        <v>47</v>
      </c>
      <c r="O28" s="250">
        <v>53</v>
      </c>
      <c r="P28" s="250">
        <v>388</v>
      </c>
      <c r="Q28" s="250">
        <v>159</v>
      </c>
      <c r="R28" s="250">
        <v>140</v>
      </c>
      <c r="S28" s="250">
        <v>44</v>
      </c>
      <c r="T28" s="223">
        <f t="shared" si="0"/>
        <v>2046</v>
      </c>
      <c r="U28" s="224">
        <f t="shared" si="0"/>
        <v>788</v>
      </c>
    </row>
    <row r="29" spans="1:21">
      <c r="A29" s="17" t="s">
        <v>10</v>
      </c>
      <c r="B29" s="240">
        <v>1215</v>
      </c>
      <c r="C29" s="240">
        <v>706</v>
      </c>
      <c r="D29" s="240">
        <v>3270</v>
      </c>
      <c r="E29" s="240">
        <v>2813</v>
      </c>
      <c r="F29" s="240">
        <v>3385</v>
      </c>
      <c r="G29" s="240">
        <f>SUM(G7:G28)</f>
        <v>3291</v>
      </c>
      <c r="H29" s="240">
        <v>1514</v>
      </c>
      <c r="I29" s="240">
        <v>1612</v>
      </c>
      <c r="J29" s="240">
        <v>2894</v>
      </c>
      <c r="K29" s="240">
        <v>2826</v>
      </c>
      <c r="L29" s="240">
        <v>1446</v>
      </c>
      <c r="M29" s="240">
        <v>1155</v>
      </c>
      <c r="N29" s="240">
        <v>701</v>
      </c>
      <c r="O29" s="240">
        <v>771</v>
      </c>
      <c r="P29" s="240">
        <v>4155</v>
      </c>
      <c r="Q29" s="240">
        <v>4381</v>
      </c>
      <c r="R29" s="240">
        <v>1310</v>
      </c>
      <c r="S29" s="240">
        <v>1017</v>
      </c>
      <c r="T29" s="237">
        <f>SUM(T7:T28)</f>
        <v>19890</v>
      </c>
      <c r="U29" s="237">
        <f>SUM(U7:U28)</f>
        <v>18571</v>
      </c>
    </row>
    <row r="31" spans="1:21">
      <c r="C31" s="207"/>
      <c r="D31" s="207"/>
      <c r="E31" s="207"/>
      <c r="F31" s="207"/>
      <c r="G31" s="207"/>
      <c r="H31" s="207"/>
      <c r="J31" s="207"/>
      <c r="K31" s="207"/>
      <c r="L31" s="207"/>
      <c r="T31"/>
    </row>
    <row r="32" spans="1:21">
      <c r="U32" s="238"/>
    </row>
  </sheetData>
  <mergeCells count="10">
    <mergeCell ref="B5:C5"/>
    <mergeCell ref="D5:E5"/>
    <mergeCell ref="F5:G5"/>
    <mergeCell ref="H5:I5"/>
    <mergeCell ref="R5:S5"/>
    <mergeCell ref="T5:U5"/>
    <mergeCell ref="J5:K5"/>
    <mergeCell ref="L5:M5"/>
    <mergeCell ref="N5:O5"/>
    <mergeCell ref="P5:Q5"/>
  </mergeCells>
  <phoneticPr fontId="21" type="noConversion"/>
  <printOptions gridLines="1"/>
  <pageMargins left="0.28000000000000003" right="0.18" top="1" bottom="1" header="0" footer="0"/>
  <pageSetup paperSize="9" scale="73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I34" sqref="I34"/>
    </sheetView>
  </sheetViews>
  <sheetFormatPr baseColWidth="10" defaultRowHeight="12.75"/>
  <cols>
    <col min="1" max="1" width="11.7109375" customWidth="1"/>
    <col min="2" max="2" width="8.7109375" customWidth="1"/>
    <col min="3" max="11" width="10.7109375" customWidth="1"/>
    <col min="12" max="12" width="11.85546875" style="11" bestFit="1" customWidth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00"/>
    </row>
    <row r="2" spans="1:12">
      <c r="A2" s="3" t="s">
        <v>245</v>
      </c>
      <c r="B2" s="3"/>
      <c r="C2" s="4"/>
      <c r="D2" s="4"/>
      <c r="E2" s="4"/>
      <c r="F2" s="4"/>
      <c r="G2" s="4"/>
      <c r="H2" s="4"/>
      <c r="I2" s="4"/>
      <c r="J2" s="4"/>
      <c r="K2" s="4"/>
      <c r="L2" s="101"/>
    </row>
    <row r="3" spans="1:1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02"/>
    </row>
    <row r="4" spans="1:12">
      <c r="A4" s="10"/>
      <c r="B4" s="9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</row>
    <row r="5" spans="1:12">
      <c r="A5" s="1" t="s">
        <v>27</v>
      </c>
      <c r="B5" s="1" t="s">
        <v>10</v>
      </c>
      <c r="C5" s="140">
        <v>1</v>
      </c>
      <c r="D5" s="140">
        <v>6</v>
      </c>
      <c r="E5" s="140">
        <v>3</v>
      </c>
      <c r="F5" s="140">
        <v>5</v>
      </c>
      <c r="G5" s="140">
        <v>12</v>
      </c>
      <c r="H5" s="140">
        <v>4</v>
      </c>
      <c r="I5" s="140">
        <v>5</v>
      </c>
      <c r="J5" s="140">
        <v>13</v>
      </c>
      <c r="K5" s="140">
        <v>4</v>
      </c>
      <c r="L5" s="208">
        <v>53</v>
      </c>
    </row>
    <row r="6" spans="1:12">
      <c r="A6" s="1"/>
      <c r="B6" s="1" t="s">
        <v>109</v>
      </c>
      <c r="C6" s="140">
        <v>1</v>
      </c>
      <c r="D6" s="140">
        <v>3</v>
      </c>
      <c r="E6" s="140">
        <v>2</v>
      </c>
      <c r="F6" s="140">
        <v>4</v>
      </c>
      <c r="G6" s="140">
        <v>9</v>
      </c>
      <c r="H6" s="140">
        <v>3</v>
      </c>
      <c r="I6" s="140">
        <v>4</v>
      </c>
      <c r="J6" s="140">
        <v>7</v>
      </c>
      <c r="K6" s="140">
        <v>4</v>
      </c>
      <c r="L6" s="208">
        <v>37</v>
      </c>
    </row>
    <row r="7" spans="1:12">
      <c r="A7" s="1"/>
      <c r="B7" s="1" t="s">
        <v>11</v>
      </c>
      <c r="C7" s="140"/>
      <c r="D7" s="140">
        <v>3</v>
      </c>
      <c r="E7" s="140">
        <v>1</v>
      </c>
      <c r="F7" s="140">
        <v>1</v>
      </c>
      <c r="G7" s="140">
        <v>3</v>
      </c>
      <c r="H7" s="140">
        <v>1</v>
      </c>
      <c r="I7" s="140">
        <v>1</v>
      </c>
      <c r="J7" s="140">
        <v>6</v>
      </c>
      <c r="K7" s="140"/>
      <c r="L7" s="16">
        <v>16</v>
      </c>
    </row>
    <row r="8" spans="1:12">
      <c r="A8" s="1" t="s">
        <v>28</v>
      </c>
      <c r="B8" s="1" t="s">
        <v>10</v>
      </c>
      <c r="C8" s="140">
        <v>21</v>
      </c>
      <c r="D8" s="140">
        <v>14</v>
      </c>
      <c r="E8" s="140">
        <v>20</v>
      </c>
      <c r="F8" s="140">
        <v>23</v>
      </c>
      <c r="G8" s="140">
        <v>42</v>
      </c>
      <c r="H8" s="140">
        <v>31</v>
      </c>
      <c r="I8" s="140">
        <v>11</v>
      </c>
      <c r="J8" s="140">
        <v>52</v>
      </c>
      <c r="K8" s="140">
        <v>23</v>
      </c>
      <c r="L8" s="208">
        <v>237</v>
      </c>
    </row>
    <row r="9" spans="1:12">
      <c r="A9" s="1"/>
      <c r="B9" s="1" t="s">
        <v>109</v>
      </c>
      <c r="C9" s="140">
        <v>13</v>
      </c>
      <c r="D9" s="140">
        <v>10</v>
      </c>
      <c r="E9" s="140">
        <v>11</v>
      </c>
      <c r="F9" s="140">
        <v>18</v>
      </c>
      <c r="G9" s="140">
        <v>26</v>
      </c>
      <c r="H9" s="140">
        <v>27</v>
      </c>
      <c r="I9" s="140">
        <v>8</v>
      </c>
      <c r="J9" s="140">
        <v>32</v>
      </c>
      <c r="K9" s="140">
        <v>17</v>
      </c>
      <c r="L9" s="208">
        <v>162</v>
      </c>
    </row>
    <row r="10" spans="1:12">
      <c r="A10" s="1"/>
      <c r="B10" s="1" t="s">
        <v>11</v>
      </c>
      <c r="C10" s="140">
        <v>8</v>
      </c>
      <c r="D10" s="140">
        <v>4</v>
      </c>
      <c r="E10" s="140">
        <v>9</v>
      </c>
      <c r="F10" s="140">
        <v>5</v>
      </c>
      <c r="G10" s="140">
        <v>16</v>
      </c>
      <c r="H10" s="140">
        <v>4</v>
      </c>
      <c r="I10" s="140">
        <v>3</v>
      </c>
      <c r="J10" s="140">
        <v>20</v>
      </c>
      <c r="K10" s="140">
        <v>6</v>
      </c>
      <c r="L10" s="208">
        <v>75</v>
      </c>
    </row>
    <row r="11" spans="1:12">
      <c r="A11" s="1" t="s">
        <v>29</v>
      </c>
      <c r="B11" s="1" t="s">
        <v>10</v>
      </c>
      <c r="C11" s="140">
        <v>29</v>
      </c>
      <c r="D11" s="140">
        <v>17</v>
      </c>
      <c r="E11" s="140">
        <v>37</v>
      </c>
      <c r="F11" s="140">
        <v>16</v>
      </c>
      <c r="G11" s="140">
        <v>36</v>
      </c>
      <c r="H11" s="140">
        <v>27</v>
      </c>
      <c r="I11" s="140">
        <v>9</v>
      </c>
      <c r="J11" s="140">
        <v>48</v>
      </c>
      <c r="K11" s="140">
        <v>17</v>
      </c>
      <c r="L11" s="208">
        <v>236</v>
      </c>
    </row>
    <row r="12" spans="1:12">
      <c r="A12" s="1"/>
      <c r="B12" s="1" t="s">
        <v>109</v>
      </c>
      <c r="C12" s="140">
        <v>21</v>
      </c>
      <c r="D12" s="140">
        <v>12</v>
      </c>
      <c r="E12" s="140">
        <v>25</v>
      </c>
      <c r="F12" s="140">
        <v>11</v>
      </c>
      <c r="G12" s="140">
        <v>27</v>
      </c>
      <c r="H12" s="140">
        <v>19</v>
      </c>
      <c r="I12" s="140">
        <v>6</v>
      </c>
      <c r="J12" s="140">
        <v>33</v>
      </c>
      <c r="K12" s="140">
        <v>13</v>
      </c>
      <c r="L12" s="208">
        <v>167</v>
      </c>
    </row>
    <row r="13" spans="1:12">
      <c r="A13" s="1"/>
      <c r="B13" s="1" t="s">
        <v>11</v>
      </c>
      <c r="C13" s="140">
        <v>8</v>
      </c>
      <c r="D13" s="140">
        <v>5</v>
      </c>
      <c r="E13" s="140">
        <v>12</v>
      </c>
      <c r="F13" s="140">
        <v>5</v>
      </c>
      <c r="G13" s="140">
        <v>9</v>
      </c>
      <c r="H13" s="140">
        <v>8</v>
      </c>
      <c r="I13" s="140">
        <v>3</v>
      </c>
      <c r="J13" s="140">
        <v>15</v>
      </c>
      <c r="K13" s="140">
        <v>4</v>
      </c>
      <c r="L13" s="16">
        <v>69</v>
      </c>
    </row>
    <row r="14" spans="1:12">
      <c r="A14" s="1" t="s">
        <v>30</v>
      </c>
      <c r="B14" s="1" t="s">
        <v>10</v>
      </c>
      <c r="C14" s="140">
        <v>20</v>
      </c>
      <c r="D14" s="140">
        <v>7</v>
      </c>
      <c r="E14" s="140">
        <v>60</v>
      </c>
      <c r="F14" s="140">
        <v>17</v>
      </c>
      <c r="G14" s="140">
        <v>33</v>
      </c>
      <c r="H14" s="140">
        <v>16</v>
      </c>
      <c r="I14" s="140">
        <v>8</v>
      </c>
      <c r="J14" s="140">
        <v>29</v>
      </c>
      <c r="K14" s="140">
        <v>13</v>
      </c>
      <c r="L14" s="208">
        <v>203</v>
      </c>
    </row>
    <row r="15" spans="1:12">
      <c r="A15" s="1"/>
      <c r="B15" s="1" t="s">
        <v>109</v>
      </c>
      <c r="C15" s="140">
        <v>13</v>
      </c>
      <c r="D15" s="140">
        <v>4</v>
      </c>
      <c r="E15" s="140">
        <v>27</v>
      </c>
      <c r="F15" s="140">
        <v>10</v>
      </c>
      <c r="G15" s="140">
        <v>22</v>
      </c>
      <c r="H15" s="140">
        <v>8</v>
      </c>
      <c r="I15" s="140">
        <v>4</v>
      </c>
      <c r="J15" s="140">
        <v>17</v>
      </c>
      <c r="K15" s="140">
        <v>7</v>
      </c>
      <c r="L15" s="16">
        <v>112</v>
      </c>
    </row>
    <row r="16" spans="1:12">
      <c r="A16" s="1"/>
      <c r="B16" s="1" t="s">
        <v>11</v>
      </c>
      <c r="C16" s="140">
        <v>7</v>
      </c>
      <c r="D16" s="140">
        <v>3</v>
      </c>
      <c r="E16" s="140">
        <v>33</v>
      </c>
      <c r="F16" s="140">
        <v>7</v>
      </c>
      <c r="G16" s="140">
        <v>11</v>
      </c>
      <c r="H16" s="140">
        <v>8</v>
      </c>
      <c r="I16" s="140">
        <v>4</v>
      </c>
      <c r="J16" s="140">
        <v>12</v>
      </c>
      <c r="K16" s="140">
        <v>6</v>
      </c>
      <c r="L16" s="16">
        <v>91</v>
      </c>
    </row>
    <row r="17" spans="1:12">
      <c r="A17" s="1" t="s">
        <v>31</v>
      </c>
      <c r="B17" s="1" t="s">
        <v>10</v>
      </c>
      <c r="C17" s="140">
        <v>8</v>
      </c>
      <c r="D17" s="140">
        <v>5</v>
      </c>
      <c r="E17" s="140">
        <v>46</v>
      </c>
      <c r="F17" s="140">
        <v>10</v>
      </c>
      <c r="G17" s="140">
        <v>14</v>
      </c>
      <c r="H17" s="140">
        <v>7</v>
      </c>
      <c r="I17" s="140">
        <v>5</v>
      </c>
      <c r="J17" s="140">
        <v>16</v>
      </c>
      <c r="K17" s="140">
        <v>3</v>
      </c>
      <c r="L17" s="208">
        <v>114</v>
      </c>
    </row>
    <row r="18" spans="1:12">
      <c r="A18" s="1"/>
      <c r="B18" s="1" t="s">
        <v>109</v>
      </c>
      <c r="C18" s="140">
        <v>7</v>
      </c>
      <c r="D18" s="140">
        <v>1</v>
      </c>
      <c r="E18" s="140">
        <v>28</v>
      </c>
      <c r="F18" s="140">
        <v>7</v>
      </c>
      <c r="G18" s="140">
        <v>8</v>
      </c>
      <c r="H18" s="140">
        <v>6</v>
      </c>
      <c r="I18" s="140">
        <v>3</v>
      </c>
      <c r="J18" s="140">
        <v>6</v>
      </c>
      <c r="K18" s="140">
        <v>2</v>
      </c>
      <c r="L18" s="16">
        <v>68</v>
      </c>
    </row>
    <row r="19" spans="1:12">
      <c r="A19" s="1"/>
      <c r="B19" s="1" t="s">
        <v>11</v>
      </c>
      <c r="C19" s="140">
        <v>1</v>
      </c>
      <c r="D19" s="140">
        <v>4</v>
      </c>
      <c r="E19" s="201">
        <v>18</v>
      </c>
      <c r="F19" s="140">
        <v>3</v>
      </c>
      <c r="G19" s="140">
        <v>6</v>
      </c>
      <c r="H19" s="140">
        <v>1</v>
      </c>
      <c r="I19" s="140">
        <v>2</v>
      </c>
      <c r="J19" s="140">
        <v>10</v>
      </c>
      <c r="K19" s="140">
        <v>1</v>
      </c>
      <c r="L19" s="16">
        <v>46</v>
      </c>
    </row>
    <row r="20" spans="1:12">
      <c r="A20" s="1" t="s">
        <v>33</v>
      </c>
      <c r="B20" s="1" t="s">
        <v>10</v>
      </c>
      <c r="C20" s="140">
        <v>13</v>
      </c>
      <c r="D20" s="140">
        <v>3</v>
      </c>
      <c r="E20" s="140">
        <v>25</v>
      </c>
      <c r="F20" s="140">
        <v>13</v>
      </c>
      <c r="G20" s="140">
        <v>9</v>
      </c>
      <c r="H20" s="140">
        <v>4</v>
      </c>
      <c r="I20" s="140">
        <v>7</v>
      </c>
      <c r="J20" s="140">
        <v>30</v>
      </c>
      <c r="K20" s="140">
        <v>15</v>
      </c>
      <c r="L20" s="16">
        <v>119</v>
      </c>
    </row>
    <row r="21" spans="1:12">
      <c r="A21" s="1"/>
      <c r="B21" s="1" t="s">
        <v>109</v>
      </c>
      <c r="C21" s="140">
        <v>6</v>
      </c>
      <c r="D21" s="140">
        <v>3</v>
      </c>
      <c r="E21" s="140">
        <v>12</v>
      </c>
      <c r="F21" s="140">
        <v>9</v>
      </c>
      <c r="G21" s="140">
        <v>8</v>
      </c>
      <c r="H21" s="140">
        <v>2</v>
      </c>
      <c r="I21" s="140">
        <v>4</v>
      </c>
      <c r="J21" s="140">
        <v>14</v>
      </c>
      <c r="K21" s="140">
        <v>9</v>
      </c>
      <c r="L21" s="16">
        <v>67</v>
      </c>
    </row>
    <row r="22" spans="1:12">
      <c r="A22" s="17"/>
      <c r="B22" s="1" t="s">
        <v>11</v>
      </c>
      <c r="C22" s="140">
        <v>7</v>
      </c>
      <c r="D22" s="140"/>
      <c r="E22" s="140">
        <v>13</v>
      </c>
      <c r="F22" s="140">
        <v>4</v>
      </c>
      <c r="G22" s="140">
        <v>1</v>
      </c>
      <c r="H22" s="140">
        <v>2</v>
      </c>
      <c r="I22" s="140">
        <v>3</v>
      </c>
      <c r="J22" s="140">
        <v>16</v>
      </c>
      <c r="K22" s="140">
        <v>6</v>
      </c>
      <c r="L22" s="16">
        <v>52</v>
      </c>
    </row>
    <row r="23" spans="1:12">
      <c r="A23" s="1" t="s">
        <v>34</v>
      </c>
      <c r="B23" s="1" t="s">
        <v>10</v>
      </c>
      <c r="C23" s="140"/>
      <c r="D23" s="140"/>
      <c r="E23" s="140">
        <v>1</v>
      </c>
      <c r="F23" s="140">
        <v>3</v>
      </c>
      <c r="G23" s="140"/>
      <c r="H23" s="140"/>
      <c r="I23" s="140">
        <v>9</v>
      </c>
      <c r="J23" s="140">
        <v>20</v>
      </c>
      <c r="K23" s="140"/>
      <c r="L23" s="208">
        <v>33</v>
      </c>
    </row>
    <row r="24" spans="1:12">
      <c r="A24" s="1"/>
      <c r="B24" s="1" t="s">
        <v>109</v>
      </c>
      <c r="C24" s="140"/>
      <c r="D24" s="140"/>
      <c r="E24" s="140">
        <v>1</v>
      </c>
      <c r="F24" s="140">
        <v>2</v>
      </c>
      <c r="G24" s="140"/>
      <c r="H24" s="140"/>
      <c r="I24" s="140">
        <v>5</v>
      </c>
      <c r="J24" s="140">
        <v>10</v>
      </c>
      <c r="K24" s="140"/>
      <c r="L24" s="16">
        <v>18</v>
      </c>
    </row>
    <row r="25" spans="1:12">
      <c r="A25" s="17"/>
      <c r="B25" s="1" t="s">
        <v>11</v>
      </c>
      <c r="C25" s="140"/>
      <c r="D25" s="140"/>
      <c r="E25" s="140"/>
      <c r="F25" s="140">
        <v>1</v>
      </c>
      <c r="G25" s="140"/>
      <c r="H25" s="140"/>
      <c r="I25" s="140">
        <v>4</v>
      </c>
      <c r="J25" s="140">
        <v>10</v>
      </c>
      <c r="K25" s="140"/>
      <c r="L25" s="16">
        <v>15</v>
      </c>
    </row>
    <row r="26" spans="1:12">
      <c r="A26" s="1" t="s">
        <v>35</v>
      </c>
      <c r="B26" s="1" t="s">
        <v>10</v>
      </c>
      <c r="C26" s="140"/>
      <c r="D26" s="140"/>
      <c r="E26" s="140"/>
      <c r="F26" s="140"/>
      <c r="G26" s="140"/>
      <c r="H26" s="140"/>
      <c r="I26" s="140"/>
      <c r="J26" s="140"/>
      <c r="K26" s="140"/>
      <c r="L26" s="208"/>
    </row>
    <row r="27" spans="1:12">
      <c r="A27" s="1"/>
      <c r="B27" s="1" t="s">
        <v>109</v>
      </c>
      <c r="C27" s="140"/>
      <c r="D27" s="140"/>
      <c r="E27" s="140"/>
      <c r="F27" s="140"/>
      <c r="G27" s="140"/>
      <c r="H27" s="140"/>
      <c r="I27" s="140"/>
      <c r="J27" s="140"/>
      <c r="K27" s="140"/>
      <c r="L27" s="16"/>
    </row>
    <row r="28" spans="1:12">
      <c r="A28" s="17"/>
      <c r="B28" s="1" t="s">
        <v>11</v>
      </c>
      <c r="C28" s="140"/>
      <c r="D28" s="140"/>
      <c r="E28" s="140"/>
      <c r="F28" s="140"/>
      <c r="G28" s="140"/>
      <c r="H28" s="140"/>
      <c r="I28" s="140"/>
      <c r="J28" s="140"/>
      <c r="K28" s="140"/>
      <c r="L28" s="16"/>
    </row>
    <row r="29" spans="1:12">
      <c r="A29" s="1" t="s">
        <v>155</v>
      </c>
      <c r="B29" s="1" t="s">
        <v>10</v>
      </c>
      <c r="C29" s="140"/>
      <c r="D29" s="140"/>
      <c r="E29" s="140"/>
      <c r="F29" s="140"/>
      <c r="G29" s="140"/>
      <c r="H29" s="140"/>
      <c r="I29" s="140"/>
      <c r="J29" s="140"/>
      <c r="K29" s="140"/>
      <c r="L29" s="16"/>
    </row>
    <row r="30" spans="1:12">
      <c r="A30" s="1"/>
      <c r="B30" s="1" t="s">
        <v>109</v>
      </c>
      <c r="C30" s="140"/>
      <c r="D30" s="140"/>
      <c r="E30" s="140"/>
      <c r="F30" s="140"/>
      <c r="G30" s="140"/>
      <c r="H30" s="140"/>
      <c r="I30" s="140"/>
      <c r="J30" s="140"/>
      <c r="K30" s="140"/>
      <c r="L30" s="16"/>
    </row>
    <row r="31" spans="1:12">
      <c r="A31" s="17"/>
      <c r="B31" s="1" t="s">
        <v>11</v>
      </c>
      <c r="C31" s="140"/>
      <c r="D31" s="140"/>
      <c r="E31" s="140"/>
      <c r="F31" s="140"/>
      <c r="G31" s="140"/>
      <c r="H31" s="140"/>
      <c r="I31" s="140"/>
      <c r="J31" s="140"/>
      <c r="K31" s="140"/>
      <c r="L31" s="16"/>
    </row>
    <row r="32" spans="1:12" s="11" customFormat="1">
      <c r="A32" s="7" t="s">
        <v>10</v>
      </c>
      <c r="B32" s="7" t="s">
        <v>10</v>
      </c>
      <c r="C32" s="122">
        <f>SUM(C5+C8+C11+C14+C17+C20+C23+C26+C29)</f>
        <v>92</v>
      </c>
      <c r="D32" s="122">
        <f t="shared" ref="D32:L32" si="0">SUM(D5+D8+D11+D14+D17+D20+D23+D26+D29)</f>
        <v>52</v>
      </c>
      <c r="E32" s="122">
        <f t="shared" si="0"/>
        <v>192</v>
      </c>
      <c r="F32" s="122">
        <f t="shared" si="0"/>
        <v>87</v>
      </c>
      <c r="G32" s="122">
        <f t="shared" si="0"/>
        <v>146</v>
      </c>
      <c r="H32" s="122">
        <f t="shared" si="0"/>
        <v>89</v>
      </c>
      <c r="I32" s="122">
        <f t="shared" si="0"/>
        <v>54</v>
      </c>
      <c r="J32" s="122">
        <f t="shared" si="0"/>
        <v>208</v>
      </c>
      <c r="K32" s="122">
        <f t="shared" si="0"/>
        <v>75</v>
      </c>
      <c r="L32" s="122">
        <f t="shared" si="0"/>
        <v>995</v>
      </c>
    </row>
    <row r="33" spans="1:12" s="11" customFormat="1">
      <c r="A33" s="7"/>
      <c r="B33" s="12" t="s">
        <v>109</v>
      </c>
      <c r="C33" s="312">
        <f t="shared" ref="C33:L33" si="1">SUM(C6+C9+C12+C15+C18+C21+C24+C27+C30)</f>
        <v>61</v>
      </c>
      <c r="D33" s="312">
        <f t="shared" si="1"/>
        <v>33</v>
      </c>
      <c r="E33" s="312">
        <f t="shared" si="1"/>
        <v>106</v>
      </c>
      <c r="F33" s="312">
        <f t="shared" si="1"/>
        <v>61</v>
      </c>
      <c r="G33" s="312">
        <f t="shared" si="1"/>
        <v>100</v>
      </c>
      <c r="H33" s="312">
        <f t="shared" si="1"/>
        <v>65</v>
      </c>
      <c r="I33" s="312">
        <f t="shared" si="1"/>
        <v>34</v>
      </c>
      <c r="J33" s="312">
        <f t="shared" si="1"/>
        <v>119</v>
      </c>
      <c r="K33" s="312">
        <f t="shared" si="1"/>
        <v>52</v>
      </c>
      <c r="L33" s="312">
        <f t="shared" si="1"/>
        <v>631</v>
      </c>
    </row>
    <row r="34" spans="1:12" s="11" customFormat="1" ht="13.5" thickBot="1">
      <c r="A34" s="313"/>
      <c r="B34" s="314" t="s">
        <v>11</v>
      </c>
      <c r="C34" s="315">
        <f t="shared" ref="C34:L34" si="2">SUM(C7+C10+C13+C16+C19+C22+C25+C28+C31)</f>
        <v>31</v>
      </c>
      <c r="D34" s="315">
        <f t="shared" si="2"/>
        <v>19</v>
      </c>
      <c r="E34" s="315">
        <f t="shared" si="2"/>
        <v>86</v>
      </c>
      <c r="F34" s="315">
        <f t="shared" si="2"/>
        <v>26</v>
      </c>
      <c r="G34" s="315">
        <f t="shared" si="2"/>
        <v>46</v>
      </c>
      <c r="H34" s="315">
        <f t="shared" si="2"/>
        <v>24</v>
      </c>
      <c r="I34" s="315">
        <f t="shared" si="2"/>
        <v>20</v>
      </c>
      <c r="J34" s="315">
        <f t="shared" si="2"/>
        <v>89</v>
      </c>
      <c r="K34" s="315">
        <f t="shared" si="2"/>
        <v>23</v>
      </c>
      <c r="L34" s="315">
        <f t="shared" si="2"/>
        <v>364</v>
      </c>
    </row>
    <row r="36" spans="1:12">
      <c r="A36" s="140"/>
    </row>
  </sheetData>
  <phoneticPr fontId="21" type="noConversion"/>
  <printOptions gridLines="1"/>
  <pageMargins left="0.75" right="0.75" top="1" bottom="1" header="0" footer="0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6"/>
  <sheetViews>
    <sheetView workbookViewId="0">
      <selection activeCell="A4" sqref="A4"/>
    </sheetView>
  </sheetViews>
  <sheetFormatPr baseColWidth="10" defaultRowHeight="12.75"/>
  <cols>
    <col min="2" max="2" width="12.140625" bestFit="1" customWidth="1"/>
    <col min="3" max="3" width="29.85546875" customWidth="1"/>
    <col min="4" max="4" width="7.140625" bestFit="1" customWidth="1"/>
    <col min="5" max="5" width="8.7109375" customWidth="1"/>
    <col min="6" max="6" width="10.5703125" bestFit="1" customWidth="1"/>
    <col min="7" max="7" width="7.85546875" bestFit="1" customWidth="1"/>
    <col min="8" max="8" width="10.28515625" customWidth="1"/>
  </cols>
  <sheetData>
    <row r="2" spans="1:11">
      <c r="A2" s="177" t="s">
        <v>1140</v>
      </c>
      <c r="B2" s="173"/>
      <c r="C2" s="174"/>
      <c r="D2" s="174"/>
      <c r="E2" s="4"/>
      <c r="F2" s="174"/>
      <c r="G2" s="174"/>
      <c r="H2" s="178"/>
      <c r="I2" s="139"/>
    </row>
    <row r="3" spans="1:11">
      <c r="A3" s="266"/>
      <c r="B3" s="266"/>
      <c r="C3" s="267"/>
      <c r="D3" s="267"/>
      <c r="E3" s="267"/>
      <c r="F3" s="267"/>
      <c r="G3" s="267"/>
      <c r="H3" s="268"/>
      <c r="I3" s="272"/>
      <c r="J3" s="53"/>
      <c r="K3" s="53"/>
    </row>
    <row r="4" spans="1:11" ht="12.75" customHeight="1">
      <c r="A4" s="269"/>
      <c r="B4" s="269"/>
      <c r="C4" s="269"/>
      <c r="D4" s="270"/>
      <c r="E4" s="271"/>
      <c r="F4" s="405" t="s">
        <v>168</v>
      </c>
      <c r="G4" s="406"/>
      <c r="H4" s="407"/>
      <c r="I4" s="408" t="s">
        <v>170</v>
      </c>
      <c r="J4" s="409"/>
      <c r="K4" s="410"/>
    </row>
    <row r="5" spans="1:11" ht="12.75" customHeight="1">
      <c r="A5" s="198" t="s">
        <v>165</v>
      </c>
      <c r="B5" s="199" t="s">
        <v>166</v>
      </c>
      <c r="C5" s="200" t="s">
        <v>167</v>
      </c>
      <c r="D5" s="16" t="s">
        <v>62</v>
      </c>
      <c r="E5" s="16" t="s">
        <v>169</v>
      </c>
      <c r="F5" s="16" t="s">
        <v>1138</v>
      </c>
      <c r="G5" s="16" t="s">
        <v>1139</v>
      </c>
      <c r="H5" s="16" t="s">
        <v>10</v>
      </c>
      <c r="I5" s="16" t="s">
        <v>1138</v>
      </c>
      <c r="J5" s="16" t="s">
        <v>1139</v>
      </c>
      <c r="K5" s="16" t="s">
        <v>10</v>
      </c>
    </row>
    <row r="6" spans="1:11">
      <c r="A6" t="s">
        <v>171</v>
      </c>
      <c r="B6" t="s">
        <v>263</v>
      </c>
      <c r="C6" s="202" t="s">
        <v>264</v>
      </c>
      <c r="D6" s="140">
        <v>2</v>
      </c>
      <c r="E6" s="17"/>
      <c r="F6" s="140">
        <v>37</v>
      </c>
      <c r="G6" s="140">
        <v>49</v>
      </c>
      <c r="H6" s="140">
        <v>86</v>
      </c>
      <c r="I6" s="17">
        <v>425</v>
      </c>
      <c r="J6" s="17">
        <v>388</v>
      </c>
      <c r="K6" s="17">
        <v>813</v>
      </c>
    </row>
    <row r="7" spans="1:11">
      <c r="A7" t="s">
        <v>171</v>
      </c>
      <c r="B7" t="s">
        <v>265</v>
      </c>
      <c r="C7" s="202" t="s">
        <v>266</v>
      </c>
      <c r="D7" s="140">
        <v>1</v>
      </c>
      <c r="E7" s="17">
        <v>4</v>
      </c>
      <c r="F7" s="140">
        <v>3</v>
      </c>
      <c r="G7" s="140">
        <v>5</v>
      </c>
      <c r="H7" s="140">
        <v>8</v>
      </c>
      <c r="I7" s="17">
        <v>15</v>
      </c>
      <c r="J7" s="17">
        <v>10</v>
      </c>
      <c r="K7" s="17">
        <v>25</v>
      </c>
    </row>
    <row r="8" spans="1:11">
      <c r="A8" t="s">
        <v>171</v>
      </c>
      <c r="B8" t="s">
        <v>267</v>
      </c>
      <c r="C8" s="202" t="s">
        <v>268</v>
      </c>
      <c r="D8" s="140">
        <v>1</v>
      </c>
      <c r="E8" s="17">
        <v>8</v>
      </c>
      <c r="F8" s="140">
        <v>2</v>
      </c>
      <c r="G8" s="140">
        <v>12</v>
      </c>
      <c r="H8" s="140">
        <v>14</v>
      </c>
      <c r="I8" s="17">
        <v>34</v>
      </c>
      <c r="J8" s="17">
        <v>40</v>
      </c>
      <c r="K8" s="17">
        <v>74</v>
      </c>
    </row>
    <row r="9" spans="1:11">
      <c r="A9" t="s">
        <v>171</v>
      </c>
      <c r="B9" t="s">
        <v>269</v>
      </c>
      <c r="C9" s="202" t="s">
        <v>270</v>
      </c>
      <c r="D9" s="140">
        <v>4</v>
      </c>
      <c r="E9" s="17">
        <v>67</v>
      </c>
      <c r="F9" s="140">
        <v>54</v>
      </c>
      <c r="G9" s="140">
        <v>90</v>
      </c>
      <c r="H9" s="140">
        <v>144</v>
      </c>
      <c r="I9" s="17">
        <v>620</v>
      </c>
      <c r="J9" s="17">
        <v>602</v>
      </c>
      <c r="K9" s="17">
        <v>1222</v>
      </c>
    </row>
    <row r="10" spans="1:11">
      <c r="A10" t="s">
        <v>171</v>
      </c>
      <c r="B10" t="s">
        <v>271</v>
      </c>
      <c r="C10" s="202" t="s">
        <v>272</v>
      </c>
      <c r="D10" s="140">
        <v>7</v>
      </c>
      <c r="E10" s="17">
        <v>108</v>
      </c>
      <c r="F10" s="140">
        <v>80</v>
      </c>
      <c r="G10" s="140">
        <v>141</v>
      </c>
      <c r="H10" s="140">
        <v>221</v>
      </c>
      <c r="I10" s="17">
        <v>1207</v>
      </c>
      <c r="J10" s="17">
        <v>943</v>
      </c>
      <c r="K10" s="17">
        <v>2150</v>
      </c>
    </row>
    <row r="11" spans="1:11">
      <c r="A11" t="s">
        <v>171</v>
      </c>
      <c r="B11" t="s">
        <v>273</v>
      </c>
      <c r="C11" s="202" t="s">
        <v>0</v>
      </c>
      <c r="D11" s="140">
        <v>30</v>
      </c>
      <c r="E11" s="17">
        <v>556</v>
      </c>
      <c r="F11" s="140">
        <v>408</v>
      </c>
      <c r="G11" s="140">
        <v>728</v>
      </c>
      <c r="H11" s="140">
        <v>1136</v>
      </c>
      <c r="I11" s="17">
        <v>6385</v>
      </c>
      <c r="J11" s="17">
        <v>6107</v>
      </c>
      <c r="K11" s="17">
        <v>12492</v>
      </c>
    </row>
    <row r="12" spans="1:11">
      <c r="A12" t="s">
        <v>171</v>
      </c>
      <c r="B12" t="s">
        <v>274</v>
      </c>
      <c r="C12" s="202" t="s">
        <v>275</v>
      </c>
      <c r="D12" s="140">
        <v>2</v>
      </c>
      <c r="E12" s="17">
        <v>32</v>
      </c>
      <c r="F12" s="140">
        <v>15</v>
      </c>
      <c r="G12" s="140">
        <v>45</v>
      </c>
      <c r="H12" s="140">
        <v>60</v>
      </c>
      <c r="I12" s="17">
        <v>278</v>
      </c>
      <c r="J12" s="17">
        <v>250</v>
      </c>
      <c r="K12" s="17">
        <v>528</v>
      </c>
    </row>
    <row r="13" spans="1:11">
      <c r="A13" t="s">
        <v>171</v>
      </c>
      <c r="B13" t="s">
        <v>276</v>
      </c>
      <c r="C13" s="202" t="s">
        <v>277</v>
      </c>
      <c r="D13" s="140">
        <v>2</v>
      </c>
      <c r="E13" s="17">
        <v>14</v>
      </c>
      <c r="F13" s="140">
        <v>3</v>
      </c>
      <c r="G13" s="140">
        <v>17</v>
      </c>
      <c r="H13" s="140">
        <v>20</v>
      </c>
      <c r="I13" s="17">
        <v>89</v>
      </c>
      <c r="J13" s="17">
        <v>66</v>
      </c>
      <c r="K13" s="17">
        <v>155</v>
      </c>
    </row>
    <row r="14" spans="1:11">
      <c r="A14" t="s">
        <v>171</v>
      </c>
      <c r="B14" t="s">
        <v>278</v>
      </c>
      <c r="C14" s="202" t="s">
        <v>279</v>
      </c>
      <c r="D14" s="140">
        <v>1</v>
      </c>
      <c r="E14" s="17">
        <v>5</v>
      </c>
      <c r="F14" s="140">
        <v>3</v>
      </c>
      <c r="G14" s="140">
        <v>7</v>
      </c>
      <c r="H14" s="140">
        <v>10</v>
      </c>
      <c r="I14" s="17">
        <v>32</v>
      </c>
      <c r="J14" s="17">
        <v>41</v>
      </c>
      <c r="K14" s="17">
        <v>73</v>
      </c>
    </row>
    <row r="15" spans="1:11">
      <c r="A15" t="s">
        <v>171</v>
      </c>
      <c r="B15" t="s">
        <v>280</v>
      </c>
      <c r="C15" s="202" t="s">
        <v>281</v>
      </c>
      <c r="D15" s="140">
        <v>3</v>
      </c>
      <c r="E15" s="17">
        <v>37</v>
      </c>
      <c r="F15" s="140">
        <v>19</v>
      </c>
      <c r="G15" s="140">
        <v>55</v>
      </c>
      <c r="H15" s="140">
        <v>74</v>
      </c>
      <c r="I15" s="17">
        <v>352</v>
      </c>
      <c r="J15" s="17">
        <v>331</v>
      </c>
      <c r="K15" s="17">
        <v>683</v>
      </c>
    </row>
    <row r="16" spans="1:11">
      <c r="A16" t="s">
        <v>171</v>
      </c>
      <c r="B16" t="s">
        <v>282</v>
      </c>
      <c r="C16" s="202" t="s">
        <v>283</v>
      </c>
      <c r="D16" s="140">
        <v>1</v>
      </c>
      <c r="E16" s="17">
        <v>8</v>
      </c>
      <c r="F16" s="140">
        <v>6</v>
      </c>
      <c r="G16" s="140">
        <v>9</v>
      </c>
      <c r="H16" s="140">
        <v>15</v>
      </c>
      <c r="I16" s="17">
        <v>37</v>
      </c>
      <c r="J16" s="17">
        <v>24</v>
      </c>
      <c r="K16" s="17">
        <v>61</v>
      </c>
    </row>
    <row r="17" spans="1:11">
      <c r="A17" t="s">
        <v>171</v>
      </c>
      <c r="B17" t="s">
        <v>284</v>
      </c>
      <c r="C17" s="202" t="s">
        <v>285</v>
      </c>
      <c r="D17" s="140">
        <v>1</v>
      </c>
      <c r="E17" s="17">
        <v>9</v>
      </c>
      <c r="F17" s="140"/>
      <c r="G17" s="140">
        <v>14</v>
      </c>
      <c r="H17" s="140">
        <v>14</v>
      </c>
      <c r="I17" s="17">
        <v>59</v>
      </c>
      <c r="J17" s="17">
        <v>45</v>
      </c>
      <c r="K17" s="17">
        <v>104</v>
      </c>
    </row>
    <row r="18" spans="1:11">
      <c r="A18" t="s">
        <v>171</v>
      </c>
      <c r="B18" t="s">
        <v>286</v>
      </c>
      <c r="C18" s="202" t="s">
        <v>287</v>
      </c>
      <c r="D18" s="140">
        <v>3</v>
      </c>
      <c r="E18" s="17">
        <v>38</v>
      </c>
      <c r="F18" s="140">
        <v>23</v>
      </c>
      <c r="G18" s="140">
        <v>51</v>
      </c>
      <c r="H18" s="140">
        <v>74</v>
      </c>
      <c r="I18" s="17">
        <v>295</v>
      </c>
      <c r="J18" s="17">
        <v>262</v>
      </c>
      <c r="K18" s="17">
        <v>557</v>
      </c>
    </row>
    <row r="19" spans="1:11">
      <c r="A19" t="s">
        <v>171</v>
      </c>
      <c r="B19" t="s">
        <v>288</v>
      </c>
      <c r="C19" s="202" t="s">
        <v>289</v>
      </c>
      <c r="D19" s="140">
        <v>1</v>
      </c>
      <c r="E19" s="17">
        <v>4</v>
      </c>
      <c r="F19" s="140">
        <v>2</v>
      </c>
      <c r="G19" s="140">
        <v>5</v>
      </c>
      <c r="H19" s="140">
        <v>7</v>
      </c>
      <c r="I19" s="17">
        <v>18</v>
      </c>
      <c r="J19" s="17">
        <v>15</v>
      </c>
      <c r="K19" s="17">
        <v>33</v>
      </c>
    </row>
    <row r="20" spans="1:11">
      <c r="A20" t="s">
        <v>171</v>
      </c>
      <c r="B20" t="s">
        <v>290</v>
      </c>
      <c r="C20" s="202" t="s">
        <v>291</v>
      </c>
      <c r="D20" s="140">
        <v>1</v>
      </c>
      <c r="E20" s="17">
        <v>8</v>
      </c>
      <c r="F20" s="140">
        <v>2</v>
      </c>
      <c r="G20" s="140">
        <v>11</v>
      </c>
      <c r="H20" s="140">
        <v>13</v>
      </c>
      <c r="I20" s="17">
        <v>32</v>
      </c>
      <c r="J20" s="17">
        <v>21</v>
      </c>
      <c r="K20" s="17">
        <v>53</v>
      </c>
    </row>
    <row r="21" spans="1:11">
      <c r="A21" t="s">
        <v>171</v>
      </c>
      <c r="B21" t="s">
        <v>292</v>
      </c>
      <c r="C21" s="202" t="s">
        <v>293</v>
      </c>
      <c r="D21" s="140">
        <v>2</v>
      </c>
      <c r="E21" s="17">
        <v>9</v>
      </c>
      <c r="F21" s="140">
        <v>6</v>
      </c>
      <c r="G21" s="140">
        <v>22</v>
      </c>
      <c r="H21" s="140">
        <v>28</v>
      </c>
      <c r="I21" s="17">
        <v>59</v>
      </c>
      <c r="J21" s="17">
        <v>80</v>
      </c>
      <c r="K21" s="17">
        <v>139</v>
      </c>
    </row>
    <row r="22" spans="1:11">
      <c r="A22" t="s">
        <v>171</v>
      </c>
      <c r="B22" t="s">
        <v>294</v>
      </c>
      <c r="C22" s="202" t="s">
        <v>295</v>
      </c>
      <c r="D22" s="140">
        <v>1</v>
      </c>
      <c r="E22" s="17">
        <v>8</v>
      </c>
      <c r="F22" s="140">
        <v>2</v>
      </c>
      <c r="G22" s="140">
        <v>12</v>
      </c>
      <c r="H22" s="140">
        <v>14</v>
      </c>
      <c r="I22" s="17">
        <v>34</v>
      </c>
      <c r="J22" s="17">
        <v>47</v>
      </c>
      <c r="K22" s="17">
        <v>81</v>
      </c>
    </row>
    <row r="23" spans="1:11">
      <c r="A23" t="s">
        <v>171</v>
      </c>
      <c r="B23" t="s">
        <v>296</v>
      </c>
      <c r="C23" s="202" t="s">
        <v>297</v>
      </c>
      <c r="D23" s="140">
        <v>1</v>
      </c>
      <c r="E23" s="17">
        <v>6</v>
      </c>
      <c r="F23" s="140">
        <v>2</v>
      </c>
      <c r="G23" s="140">
        <v>9</v>
      </c>
      <c r="H23" s="140">
        <v>11</v>
      </c>
      <c r="I23" s="17">
        <v>19</v>
      </c>
      <c r="J23" s="17">
        <v>24</v>
      </c>
      <c r="K23" s="17">
        <v>43</v>
      </c>
    </row>
    <row r="24" spans="1:11">
      <c r="A24" t="s">
        <v>171</v>
      </c>
      <c r="B24" t="s">
        <v>298</v>
      </c>
      <c r="C24" s="202" t="s">
        <v>299</v>
      </c>
      <c r="D24" s="140">
        <v>2</v>
      </c>
      <c r="E24" s="17">
        <v>16</v>
      </c>
      <c r="F24" s="140">
        <v>11</v>
      </c>
      <c r="G24" s="140">
        <v>27</v>
      </c>
      <c r="H24" s="140">
        <v>38</v>
      </c>
      <c r="I24" s="17">
        <v>146</v>
      </c>
      <c r="J24" s="17">
        <v>107</v>
      </c>
      <c r="K24" s="17">
        <v>253</v>
      </c>
    </row>
    <row r="25" spans="1:11">
      <c r="A25" t="s">
        <v>171</v>
      </c>
      <c r="B25" t="s">
        <v>300</v>
      </c>
      <c r="C25" s="202" t="s">
        <v>301</v>
      </c>
      <c r="D25" s="140">
        <v>1</v>
      </c>
      <c r="E25" s="17">
        <v>8</v>
      </c>
      <c r="F25" s="140"/>
      <c r="G25" s="140">
        <v>13</v>
      </c>
      <c r="H25" s="140">
        <v>13</v>
      </c>
      <c r="I25" s="17">
        <v>28</v>
      </c>
      <c r="J25" s="17">
        <v>31</v>
      </c>
      <c r="K25" s="17">
        <v>59</v>
      </c>
    </row>
    <row r="26" spans="1:11">
      <c r="A26" t="s">
        <v>171</v>
      </c>
      <c r="B26" t="s">
        <v>302</v>
      </c>
      <c r="C26" s="202" t="s">
        <v>303</v>
      </c>
      <c r="D26" s="140">
        <v>1</v>
      </c>
      <c r="E26" s="17">
        <v>13</v>
      </c>
      <c r="F26" s="140">
        <v>5</v>
      </c>
      <c r="G26" s="140">
        <v>14</v>
      </c>
      <c r="H26" s="140">
        <v>19</v>
      </c>
      <c r="I26" s="17">
        <v>70</v>
      </c>
      <c r="J26" s="17">
        <v>60</v>
      </c>
      <c r="K26" s="17">
        <v>130</v>
      </c>
    </row>
    <row r="27" spans="1:11">
      <c r="A27" t="s">
        <v>171</v>
      </c>
      <c r="B27" t="s">
        <v>304</v>
      </c>
      <c r="C27" s="202" t="s">
        <v>305</v>
      </c>
      <c r="D27" s="140">
        <v>1</v>
      </c>
      <c r="E27" s="17">
        <v>9</v>
      </c>
      <c r="F27" s="140">
        <v>4</v>
      </c>
      <c r="G27" s="140">
        <v>13</v>
      </c>
      <c r="H27" s="140">
        <v>17</v>
      </c>
      <c r="I27" s="17">
        <v>64</v>
      </c>
      <c r="J27" s="17">
        <v>54</v>
      </c>
      <c r="K27" s="17">
        <v>118</v>
      </c>
    </row>
    <row r="28" spans="1:11">
      <c r="A28" t="s">
        <v>171</v>
      </c>
      <c r="B28" t="s">
        <v>306</v>
      </c>
      <c r="C28" s="202" t="s">
        <v>307</v>
      </c>
      <c r="D28" s="140">
        <v>1</v>
      </c>
      <c r="E28" s="17">
        <v>7</v>
      </c>
      <c r="F28" s="140">
        <v>1</v>
      </c>
      <c r="G28" s="140">
        <v>12</v>
      </c>
      <c r="H28" s="140">
        <v>13</v>
      </c>
      <c r="I28" s="17">
        <v>36</v>
      </c>
      <c r="J28" s="17">
        <v>26</v>
      </c>
      <c r="K28" s="17">
        <v>62</v>
      </c>
    </row>
    <row r="29" spans="1:11">
      <c r="A29" t="s">
        <v>171</v>
      </c>
      <c r="B29" t="s">
        <v>308</v>
      </c>
      <c r="C29" s="202" t="s">
        <v>309</v>
      </c>
      <c r="D29" s="140">
        <v>1</v>
      </c>
      <c r="E29" s="17">
        <v>8</v>
      </c>
      <c r="F29" s="140">
        <v>1</v>
      </c>
      <c r="G29" s="140">
        <v>12</v>
      </c>
      <c r="H29" s="140">
        <v>13</v>
      </c>
      <c r="I29" s="17">
        <v>53</v>
      </c>
      <c r="J29" s="17">
        <v>38</v>
      </c>
      <c r="K29" s="17">
        <v>91</v>
      </c>
    </row>
    <row r="30" spans="1:11">
      <c r="A30" t="s">
        <v>171</v>
      </c>
      <c r="B30" t="s">
        <v>310</v>
      </c>
      <c r="C30" s="202" t="s">
        <v>311</v>
      </c>
      <c r="D30" s="140">
        <v>1</v>
      </c>
      <c r="E30" s="17">
        <v>4</v>
      </c>
      <c r="F30" s="140">
        <v>2</v>
      </c>
      <c r="G30" s="140">
        <v>6</v>
      </c>
      <c r="H30" s="140">
        <v>8</v>
      </c>
      <c r="I30" s="17">
        <v>15</v>
      </c>
      <c r="J30" s="17">
        <v>17</v>
      </c>
      <c r="K30" s="17">
        <v>32</v>
      </c>
    </row>
    <row r="31" spans="1:11">
      <c r="A31" t="s">
        <v>171</v>
      </c>
      <c r="B31" t="s">
        <v>312</v>
      </c>
      <c r="C31" s="202" t="s">
        <v>313</v>
      </c>
      <c r="D31" s="140">
        <v>1</v>
      </c>
      <c r="E31" s="17">
        <v>6</v>
      </c>
      <c r="F31" s="140"/>
      <c r="G31" s="140">
        <v>11</v>
      </c>
      <c r="H31" s="140">
        <v>11</v>
      </c>
      <c r="I31" s="17">
        <v>30</v>
      </c>
      <c r="J31" s="17">
        <v>38</v>
      </c>
      <c r="K31" s="17">
        <v>68</v>
      </c>
    </row>
    <row r="32" spans="1:11">
      <c r="A32" t="s">
        <v>171</v>
      </c>
      <c r="B32" t="s">
        <v>314</v>
      </c>
      <c r="C32" s="202" t="s">
        <v>315</v>
      </c>
      <c r="D32" s="140">
        <v>1</v>
      </c>
      <c r="E32" s="17">
        <v>5</v>
      </c>
      <c r="F32" s="140">
        <v>2</v>
      </c>
      <c r="G32" s="140">
        <v>9</v>
      </c>
      <c r="H32" s="140">
        <v>11</v>
      </c>
      <c r="I32" s="17">
        <v>17</v>
      </c>
      <c r="J32" s="17">
        <v>19</v>
      </c>
      <c r="K32" s="17">
        <v>36</v>
      </c>
    </row>
    <row r="33" spans="1:11">
      <c r="A33" t="s">
        <v>171</v>
      </c>
      <c r="B33" t="s">
        <v>316</v>
      </c>
      <c r="C33" s="202" t="s">
        <v>317</v>
      </c>
      <c r="D33" s="140">
        <v>1</v>
      </c>
      <c r="E33" s="17">
        <v>8</v>
      </c>
      <c r="F33" s="140">
        <v>2</v>
      </c>
      <c r="G33" s="140">
        <v>11</v>
      </c>
      <c r="H33" s="140">
        <v>13</v>
      </c>
      <c r="I33" s="17">
        <v>37</v>
      </c>
      <c r="J33" s="17">
        <v>35</v>
      </c>
      <c r="K33" s="17">
        <v>72</v>
      </c>
    </row>
    <row r="34" spans="1:11">
      <c r="A34" t="s">
        <v>171</v>
      </c>
      <c r="B34" t="s">
        <v>318</v>
      </c>
      <c r="C34" s="202" t="s">
        <v>319</v>
      </c>
      <c r="D34" s="140">
        <v>1</v>
      </c>
      <c r="E34" s="17">
        <v>6</v>
      </c>
      <c r="F34" s="140">
        <v>2</v>
      </c>
      <c r="G34" s="140">
        <v>9</v>
      </c>
      <c r="H34" s="140">
        <v>11</v>
      </c>
      <c r="I34" s="17">
        <v>24</v>
      </c>
      <c r="J34" s="17">
        <v>24</v>
      </c>
      <c r="K34" s="17">
        <v>48</v>
      </c>
    </row>
    <row r="35" spans="1:11">
      <c r="A35" t="s">
        <v>171</v>
      </c>
      <c r="B35" t="s">
        <v>320</v>
      </c>
      <c r="C35" s="202" t="s">
        <v>321</v>
      </c>
      <c r="D35" s="140">
        <v>1</v>
      </c>
      <c r="E35" s="17">
        <v>6</v>
      </c>
      <c r="F35" s="140">
        <v>2</v>
      </c>
      <c r="G35" s="140">
        <v>9</v>
      </c>
      <c r="H35" s="140">
        <v>11</v>
      </c>
      <c r="I35" s="17">
        <v>27</v>
      </c>
      <c r="J35" s="17">
        <v>14</v>
      </c>
      <c r="K35" s="17">
        <v>41</v>
      </c>
    </row>
    <row r="36" spans="1:11">
      <c r="A36" t="s">
        <v>171</v>
      </c>
      <c r="B36" t="s">
        <v>322</v>
      </c>
      <c r="C36" s="202" t="s">
        <v>323</v>
      </c>
      <c r="D36" s="140">
        <v>1</v>
      </c>
      <c r="E36" s="17">
        <v>15</v>
      </c>
      <c r="F36" s="140">
        <v>4</v>
      </c>
      <c r="G36" s="140">
        <v>21</v>
      </c>
      <c r="H36" s="140">
        <v>25</v>
      </c>
      <c r="I36" s="17">
        <v>82</v>
      </c>
      <c r="J36" s="17">
        <v>89</v>
      </c>
      <c r="K36" s="17">
        <v>171</v>
      </c>
    </row>
    <row r="37" spans="1:11">
      <c r="A37" t="s">
        <v>171</v>
      </c>
      <c r="B37" t="s">
        <v>324</v>
      </c>
      <c r="C37" s="202" t="s">
        <v>325</v>
      </c>
      <c r="D37" s="140">
        <v>3</v>
      </c>
      <c r="E37" s="17">
        <v>22</v>
      </c>
      <c r="F37" s="140">
        <v>19</v>
      </c>
      <c r="G37" s="140">
        <v>30</v>
      </c>
      <c r="H37" s="140">
        <v>49</v>
      </c>
      <c r="I37" s="17">
        <v>191</v>
      </c>
      <c r="J37" s="17">
        <v>187</v>
      </c>
      <c r="K37" s="17">
        <v>378</v>
      </c>
    </row>
    <row r="38" spans="1:11">
      <c r="A38" t="s">
        <v>171</v>
      </c>
      <c r="B38" t="s">
        <v>326</v>
      </c>
      <c r="C38" s="202" t="s">
        <v>327</v>
      </c>
      <c r="D38" s="140">
        <v>2</v>
      </c>
      <c r="E38" s="17">
        <v>52</v>
      </c>
      <c r="F38" s="140">
        <v>18</v>
      </c>
      <c r="G38" s="140">
        <v>74</v>
      </c>
      <c r="H38" s="140">
        <v>92</v>
      </c>
      <c r="I38" s="17">
        <v>571</v>
      </c>
      <c r="J38" s="17">
        <v>493</v>
      </c>
      <c r="K38" s="17">
        <v>1064</v>
      </c>
    </row>
    <row r="39" spans="1:11">
      <c r="A39" t="s">
        <v>171</v>
      </c>
      <c r="B39" t="s">
        <v>328</v>
      </c>
      <c r="C39" s="202" t="s">
        <v>329</v>
      </c>
      <c r="D39" s="140">
        <v>2</v>
      </c>
      <c r="E39" s="17">
        <v>21</v>
      </c>
      <c r="F39" s="140">
        <v>13</v>
      </c>
      <c r="G39" s="140">
        <v>29</v>
      </c>
      <c r="H39" s="140">
        <v>42</v>
      </c>
      <c r="I39" s="17">
        <v>197</v>
      </c>
      <c r="J39" s="17">
        <v>174</v>
      </c>
      <c r="K39" s="17">
        <v>371</v>
      </c>
    </row>
    <row r="40" spans="1:11">
      <c r="A40" t="s">
        <v>171</v>
      </c>
      <c r="B40" t="s">
        <v>330</v>
      </c>
      <c r="C40" s="202" t="s">
        <v>331</v>
      </c>
      <c r="D40" s="140">
        <v>2</v>
      </c>
      <c r="E40" s="17">
        <v>13</v>
      </c>
      <c r="F40" s="140">
        <v>4</v>
      </c>
      <c r="G40" s="140">
        <v>17</v>
      </c>
      <c r="H40" s="140">
        <v>21</v>
      </c>
      <c r="I40" s="17">
        <v>98</v>
      </c>
      <c r="J40" s="17">
        <v>97</v>
      </c>
      <c r="K40" s="17">
        <v>195</v>
      </c>
    </row>
    <row r="41" spans="1:11">
      <c r="A41" t="s">
        <v>171</v>
      </c>
      <c r="B41" t="s">
        <v>332</v>
      </c>
      <c r="C41" s="202" t="s">
        <v>333</v>
      </c>
      <c r="D41" s="140">
        <v>1</v>
      </c>
      <c r="E41" s="17">
        <v>5</v>
      </c>
      <c r="F41" s="140">
        <v>5</v>
      </c>
      <c r="G41" s="140">
        <v>6</v>
      </c>
      <c r="H41" s="140">
        <v>11</v>
      </c>
      <c r="I41" s="17">
        <v>35</v>
      </c>
      <c r="J41" s="17">
        <v>20</v>
      </c>
      <c r="K41" s="17">
        <v>55</v>
      </c>
    </row>
    <row r="42" spans="1:11">
      <c r="A42" t="s">
        <v>171</v>
      </c>
      <c r="B42" t="s">
        <v>334</v>
      </c>
      <c r="C42" s="202" t="s">
        <v>335</v>
      </c>
      <c r="D42" s="140">
        <v>1</v>
      </c>
      <c r="E42" s="17">
        <v>3</v>
      </c>
      <c r="F42" s="140">
        <v>1</v>
      </c>
      <c r="G42" s="140">
        <v>5</v>
      </c>
      <c r="H42" s="140">
        <v>6</v>
      </c>
      <c r="I42" s="17">
        <v>14</v>
      </c>
      <c r="J42" s="17">
        <v>17</v>
      </c>
      <c r="K42" s="17">
        <v>31</v>
      </c>
    </row>
    <row r="43" spans="1:11">
      <c r="A43" t="s">
        <v>171</v>
      </c>
      <c r="B43" t="s">
        <v>336</v>
      </c>
      <c r="C43" s="202" t="s">
        <v>337</v>
      </c>
      <c r="D43" s="140">
        <v>1</v>
      </c>
      <c r="E43" s="17">
        <v>9</v>
      </c>
      <c r="F43" s="140">
        <v>3</v>
      </c>
      <c r="G43" s="140">
        <v>14</v>
      </c>
      <c r="H43" s="140">
        <v>17</v>
      </c>
      <c r="I43" s="17">
        <v>43</v>
      </c>
      <c r="J43" s="17">
        <v>53</v>
      </c>
      <c r="K43" s="17">
        <v>96</v>
      </c>
    </row>
    <row r="44" spans="1:11">
      <c r="A44" t="s">
        <v>171</v>
      </c>
      <c r="B44" t="s">
        <v>338</v>
      </c>
      <c r="C44" s="202" t="s">
        <v>339</v>
      </c>
      <c r="D44" s="140">
        <v>1</v>
      </c>
      <c r="E44" s="17">
        <v>7</v>
      </c>
      <c r="F44" s="140">
        <v>3</v>
      </c>
      <c r="G44" s="140">
        <v>9</v>
      </c>
      <c r="H44" s="140">
        <v>12</v>
      </c>
      <c r="I44" s="17">
        <v>60</v>
      </c>
      <c r="J44" s="17">
        <v>29</v>
      </c>
      <c r="K44" s="17">
        <v>89</v>
      </c>
    </row>
    <row r="45" spans="1:11">
      <c r="A45" t="s">
        <v>171</v>
      </c>
      <c r="B45" t="s">
        <v>340</v>
      </c>
      <c r="C45" s="202" t="s">
        <v>341</v>
      </c>
      <c r="D45" s="140">
        <v>1</v>
      </c>
      <c r="E45" s="17">
        <v>9</v>
      </c>
      <c r="F45" s="140">
        <v>2</v>
      </c>
      <c r="G45" s="140">
        <v>16</v>
      </c>
      <c r="H45" s="140">
        <v>18</v>
      </c>
      <c r="I45" s="17">
        <v>41</v>
      </c>
      <c r="J45" s="17">
        <v>46</v>
      </c>
      <c r="K45" s="17">
        <v>87</v>
      </c>
    </row>
    <row r="46" spans="1:11">
      <c r="A46" t="s">
        <v>171</v>
      </c>
      <c r="B46" t="s">
        <v>342</v>
      </c>
      <c r="C46" s="202" t="s">
        <v>343</v>
      </c>
      <c r="D46" s="140">
        <v>1</v>
      </c>
      <c r="E46" s="17">
        <v>3</v>
      </c>
      <c r="F46" s="140">
        <v>2</v>
      </c>
      <c r="G46" s="140">
        <v>7</v>
      </c>
      <c r="H46" s="140">
        <v>9</v>
      </c>
      <c r="I46" s="17">
        <v>14</v>
      </c>
      <c r="J46" s="17">
        <v>15</v>
      </c>
      <c r="K46" s="17">
        <v>29</v>
      </c>
    </row>
    <row r="47" spans="1:11">
      <c r="A47" t="s">
        <v>171</v>
      </c>
      <c r="B47" t="s">
        <v>344</v>
      </c>
      <c r="C47" s="202" t="s">
        <v>345</v>
      </c>
      <c r="D47" s="140">
        <v>1</v>
      </c>
      <c r="E47" s="17">
        <v>11</v>
      </c>
      <c r="F47" s="140">
        <v>3</v>
      </c>
      <c r="G47" s="140">
        <v>16</v>
      </c>
      <c r="H47" s="140">
        <v>19</v>
      </c>
      <c r="I47" s="17">
        <v>57</v>
      </c>
      <c r="J47" s="17">
        <v>58</v>
      </c>
      <c r="K47" s="17">
        <v>115</v>
      </c>
    </row>
    <row r="48" spans="1:11">
      <c r="A48" t="s">
        <v>171</v>
      </c>
      <c r="B48" t="s">
        <v>346</v>
      </c>
      <c r="C48" s="202" t="s">
        <v>347</v>
      </c>
      <c r="D48" s="140">
        <v>1</v>
      </c>
      <c r="E48" s="17">
        <v>4</v>
      </c>
      <c r="F48" s="140">
        <v>8</v>
      </c>
      <c r="G48" s="140">
        <v>2</v>
      </c>
      <c r="H48" s="140">
        <v>10</v>
      </c>
      <c r="I48" s="17">
        <v>93</v>
      </c>
      <c r="J48" s="17">
        <v>1</v>
      </c>
      <c r="K48" s="17">
        <v>94</v>
      </c>
    </row>
    <row r="49" spans="1:11">
      <c r="A49" t="s">
        <v>171</v>
      </c>
      <c r="B49" t="s">
        <v>348</v>
      </c>
      <c r="C49" s="202" t="s">
        <v>349</v>
      </c>
      <c r="D49" s="140">
        <v>2</v>
      </c>
      <c r="E49" s="17">
        <v>7</v>
      </c>
      <c r="F49" s="140">
        <v>2</v>
      </c>
      <c r="G49" s="140">
        <v>12</v>
      </c>
      <c r="H49" s="140">
        <v>14</v>
      </c>
      <c r="I49" s="17">
        <v>26</v>
      </c>
      <c r="J49" s="17">
        <v>25</v>
      </c>
      <c r="K49" s="17">
        <v>51</v>
      </c>
    </row>
    <row r="50" spans="1:11">
      <c r="A50" t="s">
        <v>171</v>
      </c>
      <c r="B50" t="s">
        <v>350</v>
      </c>
      <c r="C50" s="202" t="s">
        <v>351</v>
      </c>
      <c r="D50" s="140">
        <v>3</v>
      </c>
      <c r="E50" s="17">
        <v>36</v>
      </c>
      <c r="F50" s="140">
        <v>15</v>
      </c>
      <c r="G50" s="140">
        <v>55</v>
      </c>
      <c r="H50" s="140">
        <v>70</v>
      </c>
      <c r="I50" s="17">
        <v>406</v>
      </c>
      <c r="J50" s="17">
        <v>318</v>
      </c>
      <c r="K50" s="17">
        <v>724</v>
      </c>
    </row>
    <row r="51" spans="1:11">
      <c r="A51" t="s">
        <v>171</v>
      </c>
      <c r="B51" t="s">
        <v>352</v>
      </c>
      <c r="C51" s="202" t="s">
        <v>353</v>
      </c>
      <c r="D51" s="140">
        <v>3</v>
      </c>
      <c r="E51" s="17">
        <v>41</v>
      </c>
      <c r="F51" s="140">
        <v>21</v>
      </c>
      <c r="G51" s="140">
        <v>62</v>
      </c>
      <c r="H51" s="140">
        <v>83</v>
      </c>
      <c r="I51" s="17">
        <v>380</v>
      </c>
      <c r="J51" s="17">
        <v>363</v>
      </c>
      <c r="K51" s="17">
        <v>743</v>
      </c>
    </row>
    <row r="52" spans="1:11">
      <c r="A52" t="s">
        <v>171</v>
      </c>
      <c r="B52" t="s">
        <v>354</v>
      </c>
      <c r="C52" s="202" t="s">
        <v>355</v>
      </c>
      <c r="D52" s="140">
        <v>1</v>
      </c>
      <c r="E52" s="17">
        <v>5</v>
      </c>
      <c r="F52" s="140">
        <v>4</v>
      </c>
      <c r="G52" s="140">
        <v>6</v>
      </c>
      <c r="H52" s="140">
        <v>10</v>
      </c>
      <c r="I52" s="17">
        <v>25</v>
      </c>
      <c r="J52" s="17">
        <v>23</v>
      </c>
      <c r="K52" s="17">
        <v>48</v>
      </c>
    </row>
    <row r="53" spans="1:11">
      <c r="A53" t="s">
        <v>1</v>
      </c>
      <c r="B53" t="s">
        <v>356</v>
      </c>
      <c r="C53" s="202" t="s">
        <v>357</v>
      </c>
      <c r="D53" s="140">
        <v>1</v>
      </c>
      <c r="E53" s="17">
        <v>3</v>
      </c>
      <c r="F53" s="140">
        <v>3</v>
      </c>
      <c r="G53" s="140">
        <v>3</v>
      </c>
      <c r="H53" s="140">
        <v>6</v>
      </c>
      <c r="I53" s="17">
        <v>36</v>
      </c>
      <c r="J53" s="17">
        <v>7</v>
      </c>
      <c r="K53" s="17">
        <v>43</v>
      </c>
    </row>
    <row r="54" spans="1:11">
      <c r="A54" t="s">
        <v>1</v>
      </c>
      <c r="B54" t="s">
        <v>358</v>
      </c>
      <c r="C54" s="202" t="s">
        <v>359</v>
      </c>
      <c r="D54" s="140">
        <v>21</v>
      </c>
      <c r="E54" s="17">
        <v>323</v>
      </c>
      <c r="F54" s="140">
        <v>188</v>
      </c>
      <c r="G54" s="140">
        <v>419</v>
      </c>
      <c r="H54" s="140">
        <v>607</v>
      </c>
      <c r="I54" s="17">
        <v>3588</v>
      </c>
      <c r="J54" s="17">
        <v>3186</v>
      </c>
      <c r="K54" s="17">
        <v>6774</v>
      </c>
    </row>
    <row r="55" spans="1:11">
      <c r="A55" t="s">
        <v>1</v>
      </c>
      <c r="B55" t="s">
        <v>360</v>
      </c>
      <c r="C55" s="202" t="s">
        <v>361</v>
      </c>
      <c r="D55" s="140">
        <v>1</v>
      </c>
      <c r="E55" s="17">
        <v>2</v>
      </c>
      <c r="F55" s="140"/>
      <c r="G55" s="140">
        <v>4</v>
      </c>
      <c r="H55" s="140">
        <v>4</v>
      </c>
      <c r="I55" s="17">
        <v>16</v>
      </c>
      <c r="J55" s="17">
        <v>11</v>
      </c>
      <c r="K55" s="17">
        <v>27</v>
      </c>
    </row>
    <row r="56" spans="1:11">
      <c r="A56" t="s">
        <v>1</v>
      </c>
      <c r="B56" t="s">
        <v>362</v>
      </c>
      <c r="C56" s="202" t="s">
        <v>363</v>
      </c>
      <c r="D56" s="140">
        <v>2</v>
      </c>
      <c r="E56" s="17">
        <v>21</v>
      </c>
      <c r="F56" s="140">
        <v>16</v>
      </c>
      <c r="G56" s="140">
        <v>31</v>
      </c>
      <c r="H56" s="140">
        <v>47</v>
      </c>
      <c r="I56" s="17">
        <v>153</v>
      </c>
      <c r="J56" s="17">
        <v>147</v>
      </c>
      <c r="K56" s="17">
        <v>300</v>
      </c>
    </row>
    <row r="57" spans="1:11">
      <c r="A57" t="s">
        <v>1</v>
      </c>
      <c r="B57" t="s">
        <v>364</v>
      </c>
      <c r="C57" s="202" t="s">
        <v>365</v>
      </c>
      <c r="D57" s="140">
        <v>3</v>
      </c>
      <c r="E57" s="17">
        <v>56</v>
      </c>
      <c r="F57" s="140">
        <v>30</v>
      </c>
      <c r="G57" s="140">
        <v>84</v>
      </c>
      <c r="H57" s="140">
        <v>114</v>
      </c>
      <c r="I57" s="17">
        <v>583</v>
      </c>
      <c r="J57" s="17">
        <v>531</v>
      </c>
      <c r="K57" s="17">
        <v>1114</v>
      </c>
    </row>
    <row r="58" spans="1:11">
      <c r="A58" t="s">
        <v>1</v>
      </c>
      <c r="B58" t="s">
        <v>366</v>
      </c>
      <c r="C58" s="202" t="s">
        <v>1</v>
      </c>
      <c r="D58" s="140">
        <v>69</v>
      </c>
      <c r="E58" s="17">
        <v>1456</v>
      </c>
      <c r="F58" s="140">
        <v>897</v>
      </c>
      <c r="G58" s="140">
        <v>1836</v>
      </c>
      <c r="H58" s="140">
        <v>2733</v>
      </c>
      <c r="I58" s="17">
        <v>17562</v>
      </c>
      <c r="J58" s="17">
        <v>16358</v>
      </c>
      <c r="K58" s="17">
        <v>33920</v>
      </c>
    </row>
    <row r="59" spans="1:11">
      <c r="A59" t="s">
        <v>1</v>
      </c>
      <c r="B59" t="s">
        <v>367</v>
      </c>
      <c r="C59" s="202" t="s">
        <v>368</v>
      </c>
      <c r="D59" s="140">
        <v>1</v>
      </c>
      <c r="E59" s="17">
        <v>3</v>
      </c>
      <c r="F59" s="140">
        <v>1</v>
      </c>
      <c r="G59" s="140">
        <v>7</v>
      </c>
      <c r="H59" s="140">
        <v>8</v>
      </c>
      <c r="I59" s="17">
        <v>17</v>
      </c>
      <c r="J59" s="17">
        <v>19</v>
      </c>
      <c r="K59" s="17">
        <v>36</v>
      </c>
    </row>
    <row r="60" spans="1:11">
      <c r="A60" t="s">
        <v>1</v>
      </c>
      <c r="B60" t="s">
        <v>369</v>
      </c>
      <c r="C60" s="202" t="s">
        <v>370</v>
      </c>
      <c r="D60" s="140">
        <v>1</v>
      </c>
      <c r="E60" s="17">
        <v>2</v>
      </c>
      <c r="F60" s="140"/>
      <c r="G60" s="140">
        <v>3</v>
      </c>
      <c r="H60" s="140">
        <v>3</v>
      </c>
      <c r="I60" s="17">
        <v>12</v>
      </c>
      <c r="J60" s="17">
        <v>6</v>
      </c>
      <c r="K60" s="17">
        <v>18</v>
      </c>
    </row>
    <row r="61" spans="1:11">
      <c r="A61" t="s">
        <v>1</v>
      </c>
      <c r="B61" t="s">
        <v>371</v>
      </c>
      <c r="C61" s="202" t="s">
        <v>372</v>
      </c>
      <c r="D61" s="140">
        <v>1</v>
      </c>
      <c r="E61" s="17">
        <v>5</v>
      </c>
      <c r="F61" s="140">
        <v>3</v>
      </c>
      <c r="G61" s="140">
        <v>5</v>
      </c>
      <c r="H61" s="140">
        <v>8</v>
      </c>
      <c r="I61" s="17">
        <v>25</v>
      </c>
      <c r="J61" s="17">
        <v>35</v>
      </c>
      <c r="K61" s="17">
        <v>60</v>
      </c>
    </row>
    <row r="62" spans="1:11">
      <c r="A62" t="s">
        <v>1</v>
      </c>
      <c r="B62" t="s">
        <v>373</v>
      </c>
      <c r="C62" s="202" t="s">
        <v>374</v>
      </c>
      <c r="D62" s="140">
        <v>1</v>
      </c>
      <c r="E62" s="17">
        <v>4</v>
      </c>
      <c r="F62" s="140">
        <v>2</v>
      </c>
      <c r="G62" s="140">
        <v>6</v>
      </c>
      <c r="H62" s="140">
        <v>8</v>
      </c>
      <c r="I62" s="17">
        <v>23</v>
      </c>
      <c r="J62" s="17">
        <v>28</v>
      </c>
      <c r="K62" s="17">
        <v>51</v>
      </c>
    </row>
    <row r="63" spans="1:11">
      <c r="A63" t="s">
        <v>1</v>
      </c>
      <c r="B63" t="s">
        <v>375</v>
      </c>
      <c r="C63" s="202" t="s">
        <v>376</v>
      </c>
      <c r="D63" s="140">
        <v>2</v>
      </c>
      <c r="E63" s="17">
        <v>13</v>
      </c>
      <c r="F63" s="140">
        <v>7</v>
      </c>
      <c r="G63" s="140">
        <v>22</v>
      </c>
      <c r="H63" s="140">
        <v>29</v>
      </c>
      <c r="I63" s="17">
        <v>127</v>
      </c>
      <c r="J63" s="17">
        <v>95</v>
      </c>
      <c r="K63" s="17">
        <v>222</v>
      </c>
    </row>
    <row r="64" spans="1:11">
      <c r="A64" t="s">
        <v>1</v>
      </c>
      <c r="B64" t="s">
        <v>377</v>
      </c>
      <c r="C64" s="202" t="s">
        <v>378</v>
      </c>
      <c r="D64" s="140">
        <v>1</v>
      </c>
      <c r="E64" s="17">
        <v>2</v>
      </c>
      <c r="F64" s="140"/>
      <c r="G64" s="140">
        <v>3</v>
      </c>
      <c r="H64" s="140">
        <v>3</v>
      </c>
      <c r="I64" s="17">
        <v>8</v>
      </c>
      <c r="J64" s="17">
        <v>6</v>
      </c>
      <c r="K64" s="17">
        <v>14</v>
      </c>
    </row>
    <row r="65" spans="1:11">
      <c r="A65" t="s">
        <v>1</v>
      </c>
      <c r="B65" t="s">
        <v>379</v>
      </c>
      <c r="C65" s="202" t="s">
        <v>380</v>
      </c>
      <c r="D65" s="140">
        <v>1</v>
      </c>
      <c r="E65" s="17">
        <v>14</v>
      </c>
      <c r="F65" s="140">
        <v>5</v>
      </c>
      <c r="G65" s="140">
        <v>17</v>
      </c>
      <c r="H65" s="140">
        <v>22</v>
      </c>
      <c r="I65" s="17">
        <v>88</v>
      </c>
      <c r="J65" s="17">
        <v>76</v>
      </c>
      <c r="K65" s="17">
        <v>164</v>
      </c>
    </row>
    <row r="66" spans="1:11">
      <c r="A66" t="s">
        <v>1</v>
      </c>
      <c r="B66" t="s">
        <v>381</v>
      </c>
      <c r="C66" s="202" t="s">
        <v>382</v>
      </c>
      <c r="D66" s="140">
        <v>1</v>
      </c>
      <c r="E66" s="17">
        <v>5</v>
      </c>
      <c r="F66" s="140"/>
      <c r="G66" s="140">
        <v>9</v>
      </c>
      <c r="H66" s="140">
        <v>9</v>
      </c>
      <c r="I66" s="17">
        <v>29</v>
      </c>
      <c r="J66" s="17">
        <v>32</v>
      </c>
      <c r="K66" s="17">
        <v>61</v>
      </c>
    </row>
    <row r="67" spans="1:11">
      <c r="A67" t="s">
        <v>1</v>
      </c>
      <c r="B67" t="s">
        <v>383</v>
      </c>
      <c r="C67" s="202" t="s">
        <v>384</v>
      </c>
      <c r="D67" s="140">
        <v>1</v>
      </c>
      <c r="E67" s="17">
        <v>9</v>
      </c>
      <c r="F67" s="140">
        <v>2</v>
      </c>
      <c r="G67" s="140">
        <v>14</v>
      </c>
      <c r="H67" s="140">
        <v>16</v>
      </c>
      <c r="I67" s="17">
        <v>47</v>
      </c>
      <c r="J67" s="17">
        <v>44</v>
      </c>
      <c r="K67" s="17">
        <v>91</v>
      </c>
    </row>
    <row r="68" spans="1:11">
      <c r="A68" t="s">
        <v>1</v>
      </c>
      <c r="B68" t="s">
        <v>385</v>
      </c>
      <c r="C68" s="202" t="s">
        <v>386</v>
      </c>
      <c r="D68" s="140">
        <v>2</v>
      </c>
      <c r="E68" s="17">
        <v>15</v>
      </c>
      <c r="F68" s="140">
        <v>2</v>
      </c>
      <c r="G68" s="140">
        <v>19</v>
      </c>
      <c r="H68" s="140">
        <v>21</v>
      </c>
      <c r="I68" s="17">
        <v>112</v>
      </c>
      <c r="J68" s="17">
        <v>107</v>
      </c>
      <c r="K68" s="17">
        <v>219</v>
      </c>
    </row>
    <row r="69" spans="1:11">
      <c r="A69" t="s">
        <v>1</v>
      </c>
      <c r="B69" t="s">
        <v>387</v>
      </c>
      <c r="C69" s="202" t="s">
        <v>388</v>
      </c>
      <c r="D69" s="140">
        <v>3</v>
      </c>
      <c r="E69" s="17">
        <v>36</v>
      </c>
      <c r="F69" s="140">
        <v>17</v>
      </c>
      <c r="G69" s="140">
        <v>55</v>
      </c>
      <c r="H69" s="140">
        <v>72</v>
      </c>
      <c r="I69" s="17">
        <v>331</v>
      </c>
      <c r="J69" s="17">
        <v>274</v>
      </c>
      <c r="K69" s="17">
        <v>605</v>
      </c>
    </row>
    <row r="70" spans="1:11">
      <c r="A70" t="s">
        <v>1</v>
      </c>
      <c r="B70" t="s">
        <v>389</v>
      </c>
      <c r="C70" s="202" t="s">
        <v>390</v>
      </c>
      <c r="D70" s="140">
        <v>3</v>
      </c>
      <c r="E70" s="17">
        <v>51</v>
      </c>
      <c r="F70" s="140">
        <v>30</v>
      </c>
      <c r="G70" s="140">
        <v>67</v>
      </c>
      <c r="H70" s="140">
        <v>97</v>
      </c>
      <c r="I70" s="17">
        <v>543</v>
      </c>
      <c r="J70" s="17">
        <v>464</v>
      </c>
      <c r="K70" s="17">
        <v>1007</v>
      </c>
    </row>
    <row r="71" spans="1:11">
      <c r="A71" t="s">
        <v>1</v>
      </c>
      <c r="B71" t="s">
        <v>391</v>
      </c>
      <c r="C71" s="202" t="s">
        <v>392</v>
      </c>
      <c r="D71" s="140">
        <v>2</v>
      </c>
      <c r="E71" s="17">
        <v>13</v>
      </c>
      <c r="F71" s="140">
        <v>9</v>
      </c>
      <c r="G71" s="140">
        <v>29</v>
      </c>
      <c r="H71" s="140">
        <v>38</v>
      </c>
      <c r="I71" s="17">
        <v>118</v>
      </c>
      <c r="J71" s="17">
        <v>90</v>
      </c>
      <c r="K71" s="17">
        <v>208</v>
      </c>
    </row>
    <row r="72" spans="1:11">
      <c r="A72" t="s">
        <v>1</v>
      </c>
      <c r="B72" t="s">
        <v>393</v>
      </c>
      <c r="C72" s="202" t="s">
        <v>394</v>
      </c>
      <c r="D72" s="140">
        <v>1</v>
      </c>
      <c r="E72" s="17">
        <v>5</v>
      </c>
      <c r="F72" s="140">
        <v>2</v>
      </c>
      <c r="G72" s="140">
        <v>8</v>
      </c>
      <c r="H72" s="140">
        <v>10</v>
      </c>
      <c r="I72" s="17">
        <v>35</v>
      </c>
      <c r="J72" s="17">
        <v>21</v>
      </c>
      <c r="K72" s="17">
        <v>56</v>
      </c>
    </row>
    <row r="73" spans="1:11">
      <c r="A73" t="s">
        <v>1</v>
      </c>
      <c r="B73" t="s">
        <v>395</v>
      </c>
      <c r="C73" s="202" t="s">
        <v>396</v>
      </c>
      <c r="D73" s="140">
        <v>15</v>
      </c>
      <c r="E73" s="17">
        <v>267</v>
      </c>
      <c r="F73" s="140">
        <v>152</v>
      </c>
      <c r="G73" s="140">
        <v>351</v>
      </c>
      <c r="H73" s="140">
        <v>503</v>
      </c>
      <c r="I73" s="17">
        <v>3192</v>
      </c>
      <c r="J73" s="17">
        <v>2949</v>
      </c>
      <c r="K73" s="17">
        <v>6141</v>
      </c>
    </row>
    <row r="74" spans="1:11">
      <c r="A74" t="s">
        <v>1</v>
      </c>
      <c r="B74" t="s">
        <v>397</v>
      </c>
      <c r="C74" s="202" t="s">
        <v>398</v>
      </c>
      <c r="D74" s="140">
        <v>1</v>
      </c>
      <c r="E74" s="17">
        <v>4</v>
      </c>
      <c r="F74" s="140">
        <v>1</v>
      </c>
      <c r="G74" s="140">
        <v>7</v>
      </c>
      <c r="H74" s="140">
        <v>8</v>
      </c>
      <c r="I74" s="17">
        <v>30</v>
      </c>
      <c r="J74" s="17">
        <v>20</v>
      </c>
      <c r="K74" s="17">
        <v>50</v>
      </c>
    </row>
    <row r="75" spans="1:11">
      <c r="A75" t="s">
        <v>1</v>
      </c>
      <c r="B75" t="s">
        <v>399</v>
      </c>
      <c r="C75" s="202" t="s">
        <v>400</v>
      </c>
      <c r="D75" s="140">
        <v>1</v>
      </c>
      <c r="E75" s="17">
        <v>4</v>
      </c>
      <c r="F75" s="140">
        <v>4</v>
      </c>
      <c r="G75" s="140">
        <v>5</v>
      </c>
      <c r="H75" s="140">
        <v>9</v>
      </c>
      <c r="I75" s="17">
        <v>20</v>
      </c>
      <c r="J75" s="17">
        <v>30</v>
      </c>
      <c r="K75" s="17">
        <v>50</v>
      </c>
    </row>
    <row r="76" spans="1:11">
      <c r="A76" t="s">
        <v>1</v>
      </c>
      <c r="B76" t="s">
        <v>401</v>
      </c>
      <c r="C76" s="202" t="s">
        <v>402</v>
      </c>
      <c r="D76" s="140">
        <v>1</v>
      </c>
      <c r="E76" s="17">
        <v>4</v>
      </c>
      <c r="F76" s="140">
        <v>1</v>
      </c>
      <c r="G76" s="140">
        <v>7</v>
      </c>
      <c r="H76" s="140">
        <v>8</v>
      </c>
      <c r="I76" s="17">
        <v>26</v>
      </c>
      <c r="J76" s="17">
        <v>23</v>
      </c>
      <c r="K76" s="17">
        <v>49</v>
      </c>
    </row>
    <row r="77" spans="1:11">
      <c r="A77" t="s">
        <v>1</v>
      </c>
      <c r="B77" t="s">
        <v>403</v>
      </c>
      <c r="C77" s="202" t="s">
        <v>404</v>
      </c>
      <c r="D77" s="140">
        <v>2</v>
      </c>
      <c r="E77" s="17">
        <v>10</v>
      </c>
      <c r="F77" s="140">
        <v>3</v>
      </c>
      <c r="G77" s="140">
        <v>14</v>
      </c>
      <c r="H77" s="140">
        <v>17</v>
      </c>
      <c r="I77" s="17">
        <v>51</v>
      </c>
      <c r="J77" s="17">
        <v>48</v>
      </c>
      <c r="K77" s="17">
        <v>99</v>
      </c>
    </row>
    <row r="78" spans="1:11">
      <c r="A78" t="s">
        <v>1</v>
      </c>
      <c r="B78" t="s">
        <v>405</v>
      </c>
      <c r="C78" s="202" t="s">
        <v>406</v>
      </c>
      <c r="D78" s="140">
        <v>1</v>
      </c>
      <c r="E78" s="17">
        <v>5</v>
      </c>
      <c r="F78" s="140">
        <v>4</v>
      </c>
      <c r="G78" s="140">
        <v>7</v>
      </c>
      <c r="H78" s="140">
        <v>11</v>
      </c>
      <c r="I78" s="17">
        <v>36</v>
      </c>
      <c r="J78" s="17">
        <v>21</v>
      </c>
      <c r="K78" s="17">
        <v>57</v>
      </c>
    </row>
    <row r="79" spans="1:11">
      <c r="A79" t="s">
        <v>1</v>
      </c>
      <c r="B79" t="s">
        <v>407</v>
      </c>
      <c r="C79" s="202" t="s">
        <v>408</v>
      </c>
      <c r="D79" s="140">
        <v>1</v>
      </c>
      <c r="E79" s="17">
        <v>2</v>
      </c>
      <c r="F79" s="140"/>
      <c r="G79" s="140">
        <v>3</v>
      </c>
      <c r="H79" s="140">
        <v>3</v>
      </c>
      <c r="I79" s="17">
        <v>12</v>
      </c>
      <c r="J79" s="17">
        <v>9</v>
      </c>
      <c r="K79" s="17">
        <v>21</v>
      </c>
    </row>
    <row r="80" spans="1:11">
      <c r="A80" t="s">
        <v>1</v>
      </c>
      <c r="B80" t="s">
        <v>409</v>
      </c>
      <c r="C80" s="140" t="s">
        <v>410</v>
      </c>
      <c r="D80" s="140">
        <v>2</v>
      </c>
      <c r="E80" s="17">
        <v>20</v>
      </c>
      <c r="F80" s="140">
        <v>15</v>
      </c>
      <c r="G80" s="140">
        <v>26</v>
      </c>
      <c r="H80" s="140">
        <v>41</v>
      </c>
      <c r="I80" s="17">
        <v>129</v>
      </c>
      <c r="J80" s="17">
        <v>130</v>
      </c>
      <c r="K80" s="17">
        <v>259</v>
      </c>
    </row>
    <row r="81" spans="1:11">
      <c r="A81" t="s">
        <v>1</v>
      </c>
      <c r="B81" t="s">
        <v>411</v>
      </c>
      <c r="C81" s="202" t="s">
        <v>412</v>
      </c>
      <c r="D81" s="140">
        <v>4</v>
      </c>
      <c r="E81" s="17">
        <v>30</v>
      </c>
      <c r="F81" s="140">
        <v>19</v>
      </c>
      <c r="G81" s="140">
        <v>43</v>
      </c>
      <c r="H81" s="140">
        <v>62</v>
      </c>
      <c r="I81" s="17">
        <v>237</v>
      </c>
      <c r="J81" s="17">
        <v>267</v>
      </c>
      <c r="K81" s="17">
        <v>504</v>
      </c>
    </row>
    <row r="82" spans="1:11">
      <c r="A82" t="s">
        <v>1</v>
      </c>
      <c r="B82" t="s">
        <v>413</v>
      </c>
      <c r="C82" s="202" t="s">
        <v>414</v>
      </c>
      <c r="D82" s="140">
        <v>2</v>
      </c>
      <c r="E82" s="17">
        <v>23</v>
      </c>
      <c r="F82" s="140">
        <v>13</v>
      </c>
      <c r="G82" s="140">
        <v>36</v>
      </c>
      <c r="H82" s="140">
        <v>49</v>
      </c>
      <c r="I82" s="17">
        <v>182</v>
      </c>
      <c r="J82" s="17">
        <v>196</v>
      </c>
      <c r="K82" s="17">
        <v>378</v>
      </c>
    </row>
    <row r="83" spans="1:11">
      <c r="A83" t="s">
        <v>1</v>
      </c>
      <c r="B83" t="s">
        <v>415</v>
      </c>
      <c r="C83" s="202" t="s">
        <v>416</v>
      </c>
      <c r="D83" s="140">
        <v>2</v>
      </c>
      <c r="E83" s="17">
        <v>10</v>
      </c>
      <c r="F83" s="140">
        <v>2</v>
      </c>
      <c r="G83" s="140">
        <v>6</v>
      </c>
      <c r="H83" s="140">
        <v>8</v>
      </c>
      <c r="I83" s="17">
        <v>26</v>
      </c>
      <c r="J83" s="17">
        <v>25</v>
      </c>
      <c r="K83" s="17">
        <v>51</v>
      </c>
    </row>
    <row r="84" spans="1:11">
      <c r="A84" t="s">
        <v>1</v>
      </c>
      <c r="B84" t="s">
        <v>417</v>
      </c>
      <c r="C84" s="202" t="s">
        <v>418</v>
      </c>
      <c r="D84" s="140">
        <v>1</v>
      </c>
      <c r="E84" s="17">
        <v>3</v>
      </c>
      <c r="F84" s="140">
        <v>2</v>
      </c>
      <c r="G84" s="140">
        <v>6</v>
      </c>
      <c r="H84" s="140">
        <v>8</v>
      </c>
      <c r="I84" s="17">
        <v>18</v>
      </c>
      <c r="J84" s="17">
        <v>14</v>
      </c>
      <c r="K84" s="17">
        <v>32</v>
      </c>
    </row>
    <row r="85" spans="1:11">
      <c r="A85" t="s">
        <v>1</v>
      </c>
      <c r="B85" t="s">
        <v>419</v>
      </c>
      <c r="C85" s="202" t="s">
        <v>420</v>
      </c>
      <c r="D85" s="140">
        <v>2</v>
      </c>
      <c r="E85" s="17">
        <v>9</v>
      </c>
      <c r="F85" s="140">
        <v>5</v>
      </c>
      <c r="G85" s="140">
        <v>10</v>
      </c>
      <c r="H85" s="140">
        <v>15</v>
      </c>
      <c r="I85" s="17">
        <v>33</v>
      </c>
      <c r="J85" s="17">
        <v>32</v>
      </c>
      <c r="K85" s="17">
        <v>65</v>
      </c>
    </row>
    <row r="86" spans="1:11">
      <c r="A86" t="s">
        <v>1</v>
      </c>
      <c r="B86" t="s">
        <v>421</v>
      </c>
      <c r="C86" s="202" t="s">
        <v>422</v>
      </c>
      <c r="D86" s="140">
        <v>1</v>
      </c>
      <c r="E86" s="17">
        <v>12</v>
      </c>
      <c r="F86" s="140">
        <v>5</v>
      </c>
      <c r="G86" s="140">
        <v>14</v>
      </c>
      <c r="H86" s="140">
        <v>19</v>
      </c>
      <c r="I86" s="17">
        <v>115</v>
      </c>
      <c r="J86" s="17">
        <v>95</v>
      </c>
      <c r="K86" s="17">
        <v>210</v>
      </c>
    </row>
    <row r="87" spans="1:11">
      <c r="A87" t="s">
        <v>1</v>
      </c>
      <c r="B87" t="s">
        <v>423</v>
      </c>
      <c r="C87" s="202" t="s">
        <v>424</v>
      </c>
      <c r="D87" s="140">
        <v>1</v>
      </c>
      <c r="E87" s="17">
        <v>8</v>
      </c>
      <c r="F87" s="140">
        <v>1</v>
      </c>
      <c r="G87" s="140">
        <v>12</v>
      </c>
      <c r="H87" s="140">
        <v>13</v>
      </c>
      <c r="I87" s="17">
        <v>26</v>
      </c>
      <c r="J87" s="17">
        <v>31</v>
      </c>
      <c r="K87" s="17">
        <v>57</v>
      </c>
    </row>
    <row r="88" spans="1:11">
      <c r="A88" t="s">
        <v>1</v>
      </c>
      <c r="B88" t="s">
        <v>425</v>
      </c>
      <c r="C88" s="202" t="s">
        <v>426</v>
      </c>
      <c r="D88" s="140">
        <v>1</v>
      </c>
      <c r="E88" s="17">
        <v>5</v>
      </c>
      <c r="F88" s="140"/>
      <c r="G88" s="140">
        <v>9</v>
      </c>
      <c r="H88" s="140">
        <v>9</v>
      </c>
      <c r="I88" s="17">
        <v>31</v>
      </c>
      <c r="J88" s="17">
        <v>30</v>
      </c>
      <c r="K88" s="17">
        <v>61</v>
      </c>
    </row>
    <row r="89" spans="1:11">
      <c r="A89" t="s">
        <v>1</v>
      </c>
      <c r="B89" t="s">
        <v>427</v>
      </c>
      <c r="C89" s="202" t="s">
        <v>428</v>
      </c>
      <c r="D89" s="140">
        <v>2</v>
      </c>
      <c r="E89" s="17">
        <v>23</v>
      </c>
      <c r="F89" s="140">
        <v>19</v>
      </c>
      <c r="G89" s="140">
        <v>31</v>
      </c>
      <c r="H89" s="140">
        <v>50</v>
      </c>
      <c r="I89" s="17">
        <v>185</v>
      </c>
      <c r="J89" s="17">
        <v>181</v>
      </c>
      <c r="K89" s="17">
        <v>366</v>
      </c>
    </row>
    <row r="90" spans="1:11">
      <c r="A90" t="s">
        <v>1</v>
      </c>
      <c r="B90" t="s">
        <v>429</v>
      </c>
      <c r="C90" s="202" t="s">
        <v>430</v>
      </c>
      <c r="D90" s="140">
        <v>1</v>
      </c>
      <c r="E90" s="17">
        <v>4</v>
      </c>
      <c r="F90" s="140">
        <v>2</v>
      </c>
      <c r="G90" s="140">
        <v>5</v>
      </c>
      <c r="H90" s="140">
        <v>7</v>
      </c>
      <c r="I90" s="17">
        <v>26</v>
      </c>
      <c r="J90" s="17">
        <v>19</v>
      </c>
      <c r="K90" s="17">
        <v>45</v>
      </c>
    </row>
    <row r="91" spans="1:11">
      <c r="A91" t="s">
        <v>1</v>
      </c>
      <c r="B91" t="s">
        <v>431</v>
      </c>
      <c r="C91" s="202" t="s">
        <v>432</v>
      </c>
      <c r="D91" s="140">
        <v>1</v>
      </c>
      <c r="E91" s="17">
        <v>5</v>
      </c>
      <c r="F91" s="140">
        <v>1</v>
      </c>
      <c r="G91" s="140">
        <v>9</v>
      </c>
      <c r="H91" s="140">
        <v>10</v>
      </c>
      <c r="I91" s="17">
        <v>26</v>
      </c>
      <c r="J91" s="17">
        <v>29</v>
      </c>
      <c r="K91" s="17">
        <v>55</v>
      </c>
    </row>
    <row r="92" spans="1:11">
      <c r="A92" t="s">
        <v>1</v>
      </c>
      <c r="B92" t="s">
        <v>433</v>
      </c>
      <c r="C92" s="202" t="s">
        <v>434</v>
      </c>
      <c r="D92" s="140">
        <v>1</v>
      </c>
      <c r="E92" s="17">
        <v>10</v>
      </c>
      <c r="F92" s="140">
        <v>4</v>
      </c>
      <c r="G92" s="140">
        <v>12</v>
      </c>
      <c r="H92" s="140">
        <v>16</v>
      </c>
      <c r="I92" s="17">
        <v>51</v>
      </c>
      <c r="J92" s="17">
        <v>35</v>
      </c>
      <c r="K92" s="17">
        <v>86</v>
      </c>
    </row>
    <row r="93" spans="1:11">
      <c r="A93" t="s">
        <v>1</v>
      </c>
      <c r="B93" t="s">
        <v>435</v>
      </c>
      <c r="C93" s="202" t="s">
        <v>436</v>
      </c>
      <c r="D93" s="140">
        <v>3</v>
      </c>
      <c r="E93" s="17">
        <v>12</v>
      </c>
      <c r="F93" s="140">
        <v>12</v>
      </c>
      <c r="G93" s="140">
        <v>20</v>
      </c>
      <c r="H93" s="140">
        <v>32</v>
      </c>
      <c r="I93" s="17">
        <v>72</v>
      </c>
      <c r="J93" s="17">
        <v>80</v>
      </c>
      <c r="K93" s="17">
        <v>152</v>
      </c>
    </row>
    <row r="94" spans="1:11">
      <c r="A94" t="s">
        <v>1</v>
      </c>
      <c r="B94" t="s">
        <v>437</v>
      </c>
      <c r="C94" s="202" t="s">
        <v>438</v>
      </c>
      <c r="D94" s="140">
        <v>1</v>
      </c>
      <c r="E94" s="17">
        <v>17</v>
      </c>
      <c r="F94" s="140">
        <v>6</v>
      </c>
      <c r="G94" s="140">
        <v>20</v>
      </c>
      <c r="H94" s="140">
        <v>26</v>
      </c>
      <c r="I94" s="17">
        <v>164</v>
      </c>
      <c r="J94" s="17">
        <v>146</v>
      </c>
      <c r="K94" s="17">
        <v>310</v>
      </c>
    </row>
    <row r="95" spans="1:11">
      <c r="A95" t="s">
        <v>1</v>
      </c>
      <c r="B95" t="s">
        <v>439</v>
      </c>
      <c r="C95" s="202" t="s">
        <v>440</v>
      </c>
      <c r="D95" s="140">
        <v>1</v>
      </c>
      <c r="E95" s="17">
        <v>7</v>
      </c>
      <c r="F95" s="140">
        <v>2</v>
      </c>
      <c r="G95" s="140">
        <v>11</v>
      </c>
      <c r="H95" s="140">
        <v>13</v>
      </c>
      <c r="I95" s="17">
        <v>50</v>
      </c>
      <c r="J95" s="17">
        <v>39</v>
      </c>
      <c r="K95" s="17">
        <v>89</v>
      </c>
    </row>
    <row r="96" spans="1:11">
      <c r="A96" t="s">
        <v>1</v>
      </c>
      <c r="B96" t="s">
        <v>441</v>
      </c>
      <c r="C96" s="202" t="s">
        <v>442</v>
      </c>
      <c r="D96" s="140">
        <v>1</v>
      </c>
      <c r="E96" s="17">
        <v>6</v>
      </c>
      <c r="F96" s="140">
        <v>1</v>
      </c>
      <c r="G96" s="140">
        <v>8</v>
      </c>
      <c r="H96" s="140">
        <v>9</v>
      </c>
      <c r="I96" s="17">
        <v>22</v>
      </c>
      <c r="J96" s="17">
        <v>21</v>
      </c>
      <c r="K96" s="17">
        <v>43</v>
      </c>
    </row>
    <row r="97" spans="1:11">
      <c r="A97" t="s">
        <v>1</v>
      </c>
      <c r="B97" t="s">
        <v>443</v>
      </c>
      <c r="C97" s="202" t="s">
        <v>444</v>
      </c>
      <c r="D97" s="140">
        <v>1</v>
      </c>
      <c r="E97" s="17">
        <v>2</v>
      </c>
      <c r="F97" s="140">
        <v>1</v>
      </c>
      <c r="G97" s="140">
        <v>4</v>
      </c>
      <c r="H97" s="140">
        <v>5</v>
      </c>
      <c r="I97" s="17">
        <v>12</v>
      </c>
      <c r="J97" s="17">
        <v>6</v>
      </c>
      <c r="K97" s="17">
        <v>18</v>
      </c>
    </row>
    <row r="98" spans="1:11">
      <c r="A98" t="s">
        <v>1</v>
      </c>
      <c r="B98" t="s">
        <v>445</v>
      </c>
      <c r="C98" s="202" t="s">
        <v>446</v>
      </c>
      <c r="D98" s="140">
        <v>2</v>
      </c>
      <c r="E98" s="17">
        <v>38</v>
      </c>
      <c r="F98" s="140">
        <v>34</v>
      </c>
      <c r="G98" s="140">
        <v>50</v>
      </c>
      <c r="H98" s="140">
        <v>84</v>
      </c>
      <c r="I98" s="17">
        <v>386</v>
      </c>
      <c r="J98" s="17">
        <v>328</v>
      </c>
      <c r="K98" s="17">
        <v>714</v>
      </c>
    </row>
    <row r="99" spans="1:11">
      <c r="A99" t="s">
        <v>1</v>
      </c>
      <c r="B99" t="s">
        <v>447</v>
      </c>
      <c r="C99" s="202" t="s">
        <v>448</v>
      </c>
      <c r="D99" s="140">
        <v>1</v>
      </c>
      <c r="E99" s="17">
        <v>3</v>
      </c>
      <c r="F99" s="140">
        <v>2</v>
      </c>
      <c r="G99" s="140">
        <v>4</v>
      </c>
      <c r="H99" s="140">
        <v>6</v>
      </c>
      <c r="I99" s="17">
        <v>7</v>
      </c>
      <c r="J99" s="17">
        <v>13</v>
      </c>
      <c r="K99" s="17">
        <v>20</v>
      </c>
    </row>
    <row r="100" spans="1:11">
      <c r="A100" t="s">
        <v>1</v>
      </c>
      <c r="B100" t="s">
        <v>449</v>
      </c>
      <c r="C100" s="202" t="s">
        <v>450</v>
      </c>
      <c r="D100" s="140">
        <v>2</v>
      </c>
      <c r="E100" s="17">
        <v>17</v>
      </c>
      <c r="F100" s="140">
        <v>5</v>
      </c>
      <c r="G100" s="140">
        <v>20</v>
      </c>
      <c r="H100" s="140">
        <v>25</v>
      </c>
      <c r="I100" s="17">
        <v>127</v>
      </c>
      <c r="J100" s="17">
        <v>99</v>
      </c>
      <c r="K100" s="17">
        <v>226</v>
      </c>
    </row>
    <row r="101" spans="1:11">
      <c r="A101" t="s">
        <v>1</v>
      </c>
      <c r="B101" t="s">
        <v>451</v>
      </c>
      <c r="C101" s="202" t="s">
        <v>452</v>
      </c>
      <c r="D101" s="140">
        <v>1</v>
      </c>
      <c r="E101" s="17">
        <v>3</v>
      </c>
      <c r="F101" s="140">
        <v>1</v>
      </c>
      <c r="G101" s="140">
        <v>4</v>
      </c>
      <c r="H101" s="140">
        <v>5</v>
      </c>
      <c r="I101" s="17">
        <v>11</v>
      </c>
      <c r="J101" s="17">
        <v>14</v>
      </c>
      <c r="K101" s="17">
        <v>25</v>
      </c>
    </row>
    <row r="102" spans="1:11">
      <c r="A102" t="s">
        <v>172</v>
      </c>
      <c r="B102" t="s">
        <v>453</v>
      </c>
      <c r="C102" s="202" t="s">
        <v>454</v>
      </c>
      <c r="D102" s="140">
        <v>2</v>
      </c>
      <c r="E102" s="17">
        <v>12</v>
      </c>
      <c r="F102" s="140">
        <v>12</v>
      </c>
      <c r="G102" s="140">
        <v>11</v>
      </c>
      <c r="H102" s="140">
        <v>23</v>
      </c>
      <c r="I102" s="17">
        <v>91</v>
      </c>
      <c r="J102" s="17">
        <v>22</v>
      </c>
      <c r="K102" s="17">
        <v>113</v>
      </c>
    </row>
    <row r="103" spans="1:11">
      <c r="A103" t="s">
        <v>172</v>
      </c>
      <c r="B103" t="s">
        <v>455</v>
      </c>
      <c r="C103" s="202" t="s">
        <v>456</v>
      </c>
      <c r="D103" s="140">
        <v>8</v>
      </c>
      <c r="E103" s="17">
        <v>115</v>
      </c>
      <c r="F103" s="140">
        <v>65</v>
      </c>
      <c r="G103" s="140">
        <v>159</v>
      </c>
      <c r="H103" s="140">
        <v>224</v>
      </c>
      <c r="I103" s="17">
        <v>1104</v>
      </c>
      <c r="J103" s="17">
        <v>1008</v>
      </c>
      <c r="K103" s="17">
        <v>2112</v>
      </c>
    </row>
    <row r="104" spans="1:11">
      <c r="A104" t="s">
        <v>172</v>
      </c>
      <c r="B104" t="s">
        <v>457</v>
      </c>
      <c r="C104" s="202" t="s">
        <v>458</v>
      </c>
      <c r="D104" s="140">
        <v>5</v>
      </c>
      <c r="E104" s="17">
        <v>97</v>
      </c>
      <c r="F104" s="140">
        <v>74</v>
      </c>
      <c r="G104" s="140">
        <v>123</v>
      </c>
      <c r="H104" s="140">
        <v>197</v>
      </c>
      <c r="I104" s="17">
        <v>1092</v>
      </c>
      <c r="J104" s="17">
        <v>1057</v>
      </c>
      <c r="K104" s="17">
        <v>2149</v>
      </c>
    </row>
    <row r="105" spans="1:11">
      <c r="A105" t="s">
        <v>172</v>
      </c>
      <c r="B105" t="s">
        <v>459</v>
      </c>
      <c r="C105" s="202" t="s">
        <v>460</v>
      </c>
      <c r="D105" s="140">
        <v>7</v>
      </c>
      <c r="E105" s="17">
        <v>90</v>
      </c>
      <c r="F105" s="140">
        <v>57</v>
      </c>
      <c r="G105" s="140">
        <v>132</v>
      </c>
      <c r="H105" s="140">
        <v>189</v>
      </c>
      <c r="I105" s="17">
        <v>896</v>
      </c>
      <c r="J105" s="17">
        <v>713</v>
      </c>
      <c r="K105" s="17">
        <v>1609</v>
      </c>
    </row>
    <row r="106" spans="1:11">
      <c r="A106" t="s">
        <v>172</v>
      </c>
      <c r="B106" t="s">
        <v>461</v>
      </c>
      <c r="C106" s="202" t="s">
        <v>462</v>
      </c>
      <c r="D106" s="140">
        <v>2</v>
      </c>
      <c r="E106" s="17">
        <v>15</v>
      </c>
      <c r="F106" s="140">
        <v>8</v>
      </c>
      <c r="G106" s="140">
        <v>25</v>
      </c>
      <c r="H106" s="140">
        <v>33</v>
      </c>
      <c r="I106" s="17">
        <v>129</v>
      </c>
      <c r="J106" s="17">
        <v>104</v>
      </c>
      <c r="K106" s="17">
        <v>233</v>
      </c>
    </row>
    <row r="107" spans="1:11">
      <c r="A107" t="s">
        <v>172</v>
      </c>
      <c r="B107" t="s">
        <v>463</v>
      </c>
      <c r="C107" s="202" t="s">
        <v>464</v>
      </c>
      <c r="D107" s="140">
        <v>1</v>
      </c>
      <c r="E107" s="17">
        <v>1</v>
      </c>
      <c r="F107" s="140">
        <v>1</v>
      </c>
      <c r="G107" s="140">
        <v>1</v>
      </c>
      <c r="H107" s="140">
        <v>2</v>
      </c>
      <c r="I107" s="17">
        <v>3</v>
      </c>
      <c r="J107" s="17">
        <v>2</v>
      </c>
      <c r="K107" s="17">
        <v>5</v>
      </c>
    </row>
    <row r="108" spans="1:11">
      <c r="A108" t="s">
        <v>172</v>
      </c>
      <c r="B108" t="s">
        <v>465</v>
      </c>
      <c r="C108" s="202" t="s">
        <v>466</v>
      </c>
      <c r="D108" s="140">
        <v>2</v>
      </c>
      <c r="E108" s="17">
        <v>17</v>
      </c>
      <c r="F108" s="140">
        <v>13</v>
      </c>
      <c r="G108" s="140">
        <v>27</v>
      </c>
      <c r="H108" s="140">
        <v>40</v>
      </c>
      <c r="I108" s="17">
        <v>127</v>
      </c>
      <c r="J108" s="17">
        <v>100</v>
      </c>
      <c r="K108" s="17">
        <v>227</v>
      </c>
    </row>
    <row r="109" spans="1:11">
      <c r="A109" t="s">
        <v>172</v>
      </c>
      <c r="B109" t="s">
        <v>467</v>
      </c>
      <c r="C109" s="202" t="s">
        <v>468</v>
      </c>
      <c r="D109" s="140">
        <v>1</v>
      </c>
      <c r="E109" s="17">
        <v>9</v>
      </c>
      <c r="F109" s="140">
        <v>6</v>
      </c>
      <c r="G109" s="140">
        <v>12</v>
      </c>
      <c r="H109" s="140">
        <v>18</v>
      </c>
      <c r="I109" s="17">
        <v>49</v>
      </c>
      <c r="J109" s="17">
        <v>32</v>
      </c>
      <c r="K109" s="17">
        <v>81</v>
      </c>
    </row>
    <row r="110" spans="1:11">
      <c r="A110" t="s">
        <v>172</v>
      </c>
      <c r="B110" t="s">
        <v>469</v>
      </c>
      <c r="C110" s="202" t="s">
        <v>470</v>
      </c>
      <c r="D110" s="140">
        <v>1</v>
      </c>
      <c r="E110" s="17">
        <v>3</v>
      </c>
      <c r="F110" s="140">
        <v>1</v>
      </c>
      <c r="G110" s="140">
        <v>6</v>
      </c>
      <c r="H110" s="140">
        <v>7</v>
      </c>
      <c r="I110" s="17">
        <v>13</v>
      </c>
      <c r="J110" s="17">
        <v>11</v>
      </c>
      <c r="K110" s="17">
        <v>24</v>
      </c>
    </row>
    <row r="111" spans="1:11">
      <c r="A111" t="s">
        <v>172</v>
      </c>
      <c r="B111" t="s">
        <v>471</v>
      </c>
      <c r="C111" s="202" t="s">
        <v>472</v>
      </c>
      <c r="D111" s="140">
        <v>1</v>
      </c>
      <c r="E111" s="17">
        <v>4</v>
      </c>
      <c r="F111" s="140">
        <v>1</v>
      </c>
      <c r="G111" s="140">
        <v>6</v>
      </c>
      <c r="H111" s="140">
        <v>7</v>
      </c>
      <c r="I111" s="17">
        <v>30</v>
      </c>
      <c r="J111" s="17">
        <v>19</v>
      </c>
      <c r="K111" s="17">
        <v>49</v>
      </c>
    </row>
    <row r="112" spans="1:11">
      <c r="A112" t="s">
        <v>172</v>
      </c>
      <c r="B112" t="s">
        <v>473</v>
      </c>
      <c r="C112" s="202" t="s">
        <v>474</v>
      </c>
      <c r="D112" s="140">
        <v>3</v>
      </c>
      <c r="E112" s="17">
        <v>42</v>
      </c>
      <c r="F112" s="140">
        <v>21</v>
      </c>
      <c r="G112" s="140">
        <v>70</v>
      </c>
      <c r="H112" s="140">
        <v>91</v>
      </c>
      <c r="I112" s="17">
        <v>397</v>
      </c>
      <c r="J112" s="17">
        <v>428</v>
      </c>
      <c r="K112" s="17">
        <v>825</v>
      </c>
    </row>
    <row r="113" spans="1:11">
      <c r="A113" t="s">
        <v>172</v>
      </c>
      <c r="B113" t="s">
        <v>475</v>
      </c>
      <c r="C113" s="202" t="s">
        <v>476</v>
      </c>
      <c r="D113" s="140">
        <v>3</v>
      </c>
      <c r="E113" s="17">
        <v>31</v>
      </c>
      <c r="F113" s="140">
        <v>11</v>
      </c>
      <c r="G113" s="140">
        <v>44</v>
      </c>
      <c r="H113" s="140">
        <v>55</v>
      </c>
      <c r="I113" s="17">
        <v>266</v>
      </c>
      <c r="J113" s="17">
        <v>233</v>
      </c>
      <c r="K113" s="17">
        <v>499</v>
      </c>
    </row>
    <row r="114" spans="1:11">
      <c r="A114" t="s">
        <v>172</v>
      </c>
      <c r="B114" t="s">
        <v>477</v>
      </c>
      <c r="C114" s="202" t="s">
        <v>478</v>
      </c>
      <c r="D114" s="140">
        <v>1</v>
      </c>
      <c r="E114" s="17">
        <v>12</v>
      </c>
      <c r="F114" s="140">
        <v>3</v>
      </c>
      <c r="G114" s="140">
        <v>18</v>
      </c>
      <c r="H114" s="140">
        <v>21</v>
      </c>
      <c r="I114" s="17">
        <v>60</v>
      </c>
      <c r="J114" s="17">
        <v>61</v>
      </c>
      <c r="K114" s="17">
        <v>121</v>
      </c>
    </row>
    <row r="115" spans="1:11">
      <c r="A115" t="s">
        <v>172</v>
      </c>
      <c r="B115" t="s">
        <v>479</v>
      </c>
      <c r="C115" s="202" t="s">
        <v>480</v>
      </c>
      <c r="D115" s="140">
        <v>4</v>
      </c>
      <c r="E115" s="17">
        <v>31</v>
      </c>
      <c r="F115" s="140">
        <v>21</v>
      </c>
      <c r="G115" s="140">
        <v>44</v>
      </c>
      <c r="H115" s="140">
        <v>65</v>
      </c>
      <c r="I115" s="17">
        <v>210</v>
      </c>
      <c r="J115" s="17">
        <v>192</v>
      </c>
      <c r="K115" s="17">
        <v>402</v>
      </c>
    </row>
    <row r="116" spans="1:11">
      <c r="A116" t="s">
        <v>172</v>
      </c>
      <c r="B116" t="s">
        <v>481</v>
      </c>
      <c r="C116" s="202" t="s">
        <v>482</v>
      </c>
      <c r="D116" s="140">
        <v>1</v>
      </c>
      <c r="E116" s="17">
        <v>5</v>
      </c>
      <c r="F116" s="140">
        <v>3</v>
      </c>
      <c r="G116" s="140">
        <v>8</v>
      </c>
      <c r="H116" s="140">
        <v>11</v>
      </c>
      <c r="I116" s="17">
        <v>21</v>
      </c>
      <c r="J116" s="17">
        <v>14</v>
      </c>
      <c r="K116" s="17">
        <v>35</v>
      </c>
    </row>
    <row r="117" spans="1:11">
      <c r="A117" t="s">
        <v>172</v>
      </c>
      <c r="B117" t="s">
        <v>483</v>
      </c>
      <c r="C117" s="202" t="s">
        <v>484</v>
      </c>
      <c r="D117" s="140">
        <v>1</v>
      </c>
      <c r="E117" s="17">
        <v>2</v>
      </c>
      <c r="F117" s="140">
        <v>1</v>
      </c>
      <c r="G117" s="140">
        <v>5</v>
      </c>
      <c r="H117" s="140">
        <v>6</v>
      </c>
      <c r="I117" s="17">
        <v>16</v>
      </c>
      <c r="J117" s="17">
        <v>4</v>
      </c>
      <c r="K117" s="17">
        <v>20</v>
      </c>
    </row>
    <row r="118" spans="1:11">
      <c r="A118" t="s">
        <v>172</v>
      </c>
      <c r="B118" t="s">
        <v>485</v>
      </c>
      <c r="C118" s="202" t="s">
        <v>486</v>
      </c>
      <c r="D118" s="140">
        <v>1</v>
      </c>
      <c r="E118" s="17">
        <v>17</v>
      </c>
      <c r="F118" s="140">
        <v>5</v>
      </c>
      <c r="G118" s="140">
        <v>23</v>
      </c>
      <c r="H118" s="140">
        <v>28</v>
      </c>
      <c r="I118" s="17">
        <v>60</v>
      </c>
      <c r="J118" s="17">
        <v>67</v>
      </c>
      <c r="K118" s="17">
        <v>127</v>
      </c>
    </row>
    <row r="119" spans="1:11">
      <c r="A119" t="s">
        <v>172</v>
      </c>
      <c r="B119" t="s">
        <v>487</v>
      </c>
      <c r="C119" s="202" t="s">
        <v>488</v>
      </c>
      <c r="D119" s="140">
        <v>2</v>
      </c>
      <c r="E119" s="17">
        <v>24</v>
      </c>
      <c r="F119" s="140">
        <v>23</v>
      </c>
      <c r="G119" s="140">
        <v>37</v>
      </c>
      <c r="H119" s="140">
        <v>60</v>
      </c>
      <c r="I119" s="17">
        <v>229</v>
      </c>
      <c r="J119" s="17">
        <v>224</v>
      </c>
      <c r="K119" s="17">
        <v>453</v>
      </c>
    </row>
    <row r="120" spans="1:11">
      <c r="A120" t="s">
        <v>172</v>
      </c>
      <c r="B120" t="s">
        <v>489</v>
      </c>
      <c r="C120" s="202" t="s">
        <v>490</v>
      </c>
      <c r="D120" s="140">
        <v>2</v>
      </c>
      <c r="E120" s="17">
        <v>9</v>
      </c>
      <c r="F120" s="140">
        <v>11</v>
      </c>
      <c r="G120" s="140">
        <v>7</v>
      </c>
      <c r="H120" s="140">
        <v>18</v>
      </c>
      <c r="I120" s="17">
        <v>80</v>
      </c>
      <c r="J120" s="17">
        <v>25</v>
      </c>
      <c r="K120" s="17">
        <v>105</v>
      </c>
    </row>
    <row r="121" spans="1:11">
      <c r="A121" t="s">
        <v>172</v>
      </c>
      <c r="B121" t="s">
        <v>491</v>
      </c>
      <c r="C121" s="202" t="s">
        <v>492</v>
      </c>
      <c r="D121" s="140">
        <v>1</v>
      </c>
      <c r="E121" s="17">
        <v>2</v>
      </c>
      <c r="F121" s="140">
        <v>1</v>
      </c>
      <c r="G121" s="140">
        <v>7</v>
      </c>
      <c r="H121" s="140">
        <v>8</v>
      </c>
      <c r="I121" s="17">
        <v>11</v>
      </c>
      <c r="J121" s="17">
        <v>8</v>
      </c>
      <c r="K121" s="17">
        <v>19</v>
      </c>
    </row>
    <row r="122" spans="1:11">
      <c r="A122" t="s">
        <v>172</v>
      </c>
      <c r="B122" t="s">
        <v>493</v>
      </c>
      <c r="C122" s="202" t="s">
        <v>494</v>
      </c>
      <c r="D122" s="140">
        <v>1</v>
      </c>
      <c r="E122" s="17">
        <v>25</v>
      </c>
      <c r="F122" s="140">
        <v>5</v>
      </c>
      <c r="G122" s="140">
        <v>35</v>
      </c>
      <c r="H122" s="140">
        <v>40</v>
      </c>
      <c r="I122" s="17">
        <v>141</v>
      </c>
      <c r="J122" s="17">
        <v>155</v>
      </c>
      <c r="K122" s="17">
        <v>296</v>
      </c>
    </row>
    <row r="123" spans="1:11">
      <c r="A123" t="s">
        <v>172</v>
      </c>
      <c r="B123" t="s">
        <v>495</v>
      </c>
      <c r="C123" s="202" t="s">
        <v>496</v>
      </c>
      <c r="D123" s="140">
        <v>1</v>
      </c>
      <c r="E123" s="17">
        <v>9</v>
      </c>
      <c r="F123" s="140">
        <v>2</v>
      </c>
      <c r="G123" s="140">
        <v>12</v>
      </c>
      <c r="H123" s="140">
        <v>14</v>
      </c>
      <c r="I123" s="17">
        <v>44</v>
      </c>
      <c r="J123" s="17">
        <v>50</v>
      </c>
      <c r="K123" s="17">
        <v>94</v>
      </c>
    </row>
    <row r="124" spans="1:11">
      <c r="A124" t="s">
        <v>172</v>
      </c>
      <c r="B124" t="s">
        <v>497</v>
      </c>
      <c r="C124" s="202" t="s">
        <v>498</v>
      </c>
      <c r="D124" s="140">
        <v>1</v>
      </c>
      <c r="E124" s="17">
        <v>5</v>
      </c>
      <c r="F124" s="140">
        <v>2</v>
      </c>
      <c r="G124" s="140">
        <v>8</v>
      </c>
      <c r="H124" s="140">
        <v>10</v>
      </c>
      <c r="I124" s="17">
        <v>19</v>
      </c>
      <c r="J124" s="17">
        <v>19</v>
      </c>
      <c r="K124" s="17">
        <v>38</v>
      </c>
    </row>
    <row r="125" spans="1:11">
      <c r="A125" t="s">
        <v>172</v>
      </c>
      <c r="B125" t="s">
        <v>499</v>
      </c>
      <c r="C125" s="202" t="s">
        <v>500</v>
      </c>
      <c r="D125" s="140">
        <v>1</v>
      </c>
      <c r="E125" s="17">
        <v>6</v>
      </c>
      <c r="F125" s="140">
        <v>4</v>
      </c>
      <c r="G125" s="140">
        <v>7</v>
      </c>
      <c r="H125" s="140">
        <v>11</v>
      </c>
      <c r="I125" s="17">
        <v>35</v>
      </c>
      <c r="J125" s="17">
        <v>24</v>
      </c>
      <c r="K125" s="17">
        <v>59</v>
      </c>
    </row>
    <row r="126" spans="1:11">
      <c r="A126" t="s">
        <v>172</v>
      </c>
      <c r="B126" t="s">
        <v>501</v>
      </c>
      <c r="C126" s="202" t="s">
        <v>502</v>
      </c>
      <c r="D126" s="140">
        <v>3</v>
      </c>
      <c r="E126" s="17">
        <v>29</v>
      </c>
      <c r="F126" s="140">
        <v>20</v>
      </c>
      <c r="G126" s="140">
        <v>46</v>
      </c>
      <c r="H126" s="140">
        <v>66</v>
      </c>
      <c r="I126" s="17">
        <v>265</v>
      </c>
      <c r="J126" s="17">
        <v>244</v>
      </c>
      <c r="K126" s="17">
        <v>509</v>
      </c>
    </row>
    <row r="127" spans="1:11">
      <c r="A127" t="s">
        <v>172</v>
      </c>
      <c r="B127" t="s">
        <v>503</v>
      </c>
      <c r="C127" s="202" t="s">
        <v>504</v>
      </c>
      <c r="D127" s="140">
        <v>2</v>
      </c>
      <c r="E127" s="17">
        <v>12</v>
      </c>
      <c r="F127" s="140">
        <v>7</v>
      </c>
      <c r="G127" s="140">
        <v>17</v>
      </c>
      <c r="H127" s="140">
        <v>24</v>
      </c>
      <c r="I127" s="17">
        <v>84</v>
      </c>
      <c r="J127" s="17">
        <v>49</v>
      </c>
      <c r="K127" s="17">
        <v>133</v>
      </c>
    </row>
    <row r="128" spans="1:11">
      <c r="A128" t="s">
        <v>172</v>
      </c>
      <c r="B128" t="s">
        <v>505</v>
      </c>
      <c r="C128" s="202" t="s">
        <v>506</v>
      </c>
      <c r="D128" s="140">
        <v>1</v>
      </c>
      <c r="E128" s="17">
        <v>2</v>
      </c>
      <c r="F128" s="140">
        <v>2</v>
      </c>
      <c r="G128" s="140">
        <v>4</v>
      </c>
      <c r="H128" s="140">
        <v>6</v>
      </c>
      <c r="I128" s="17">
        <v>8</v>
      </c>
      <c r="J128" s="17">
        <v>9</v>
      </c>
      <c r="K128" s="17">
        <v>17</v>
      </c>
    </row>
    <row r="129" spans="1:11">
      <c r="A129" t="s">
        <v>172</v>
      </c>
      <c r="B129" t="s">
        <v>507</v>
      </c>
      <c r="C129" s="202" t="s">
        <v>508</v>
      </c>
      <c r="D129" s="140">
        <v>1</v>
      </c>
      <c r="E129" s="17">
        <v>2</v>
      </c>
      <c r="F129" s="140"/>
      <c r="G129" s="140">
        <v>6</v>
      </c>
      <c r="H129" s="140">
        <v>6</v>
      </c>
      <c r="I129" s="17">
        <v>6</v>
      </c>
      <c r="J129" s="17">
        <v>9</v>
      </c>
      <c r="K129" s="17">
        <v>15</v>
      </c>
    </row>
    <row r="130" spans="1:11">
      <c r="A130" t="s">
        <v>172</v>
      </c>
      <c r="B130" t="s">
        <v>509</v>
      </c>
      <c r="C130" s="202" t="s">
        <v>510</v>
      </c>
      <c r="D130" s="140">
        <v>1</v>
      </c>
      <c r="E130" s="17">
        <v>3</v>
      </c>
      <c r="F130" s="140">
        <v>1</v>
      </c>
      <c r="G130" s="140">
        <v>8</v>
      </c>
      <c r="H130" s="140">
        <v>9</v>
      </c>
      <c r="I130" s="17">
        <v>21</v>
      </c>
      <c r="J130" s="17">
        <v>22</v>
      </c>
      <c r="K130" s="17">
        <v>43</v>
      </c>
    </row>
    <row r="131" spans="1:11">
      <c r="A131" t="s">
        <v>172</v>
      </c>
      <c r="B131" t="s">
        <v>511</v>
      </c>
      <c r="C131" s="202" t="s">
        <v>2</v>
      </c>
      <c r="D131" s="140">
        <v>65</v>
      </c>
      <c r="E131" s="17">
        <v>1163</v>
      </c>
      <c r="F131" s="140">
        <v>739</v>
      </c>
      <c r="G131" s="140">
        <v>1536</v>
      </c>
      <c r="H131" s="140">
        <v>2275</v>
      </c>
      <c r="I131" s="17">
        <v>14268</v>
      </c>
      <c r="J131" s="17">
        <v>13470</v>
      </c>
      <c r="K131" s="17">
        <v>27738</v>
      </c>
    </row>
    <row r="132" spans="1:11">
      <c r="A132" t="s">
        <v>172</v>
      </c>
      <c r="B132" t="s">
        <v>512</v>
      </c>
      <c r="C132" s="202" t="s">
        <v>513</v>
      </c>
      <c r="D132" s="140">
        <v>2</v>
      </c>
      <c r="E132" s="17">
        <v>16</v>
      </c>
      <c r="F132" s="140">
        <v>7</v>
      </c>
      <c r="G132" s="140">
        <v>33</v>
      </c>
      <c r="H132" s="140">
        <v>40</v>
      </c>
      <c r="I132" s="17">
        <v>159</v>
      </c>
      <c r="J132" s="17">
        <v>127</v>
      </c>
      <c r="K132" s="17">
        <v>286</v>
      </c>
    </row>
    <row r="133" spans="1:11">
      <c r="A133" t="s">
        <v>172</v>
      </c>
      <c r="B133" t="s">
        <v>514</v>
      </c>
      <c r="C133" s="202" t="s">
        <v>515</v>
      </c>
      <c r="D133" s="140">
        <v>1</v>
      </c>
      <c r="E133" s="17">
        <v>4</v>
      </c>
      <c r="F133" s="140">
        <v>2</v>
      </c>
      <c r="G133" s="140">
        <v>7</v>
      </c>
      <c r="H133" s="140">
        <v>9</v>
      </c>
      <c r="I133" s="17">
        <v>28</v>
      </c>
      <c r="J133" s="17">
        <v>19</v>
      </c>
      <c r="K133" s="17">
        <v>47</v>
      </c>
    </row>
    <row r="134" spans="1:11">
      <c r="A134" t="s">
        <v>172</v>
      </c>
      <c r="B134" t="s">
        <v>516</v>
      </c>
      <c r="C134" s="202" t="s">
        <v>517</v>
      </c>
      <c r="D134" s="140">
        <v>1</v>
      </c>
      <c r="E134" s="17">
        <v>2</v>
      </c>
      <c r="F134" s="140">
        <v>3</v>
      </c>
      <c r="G134" s="140">
        <v>4</v>
      </c>
      <c r="H134" s="140">
        <v>7</v>
      </c>
      <c r="I134" s="17">
        <v>9</v>
      </c>
      <c r="J134" s="17">
        <v>9</v>
      </c>
      <c r="K134" s="17">
        <v>18</v>
      </c>
    </row>
    <row r="135" spans="1:11">
      <c r="A135" t="s">
        <v>172</v>
      </c>
      <c r="B135" t="s">
        <v>518</v>
      </c>
      <c r="C135" s="202" t="s">
        <v>519</v>
      </c>
      <c r="D135" s="140">
        <v>1</v>
      </c>
      <c r="E135" s="17">
        <v>3</v>
      </c>
      <c r="F135" s="140">
        <v>2</v>
      </c>
      <c r="G135" s="140">
        <v>4</v>
      </c>
      <c r="H135" s="140">
        <v>6</v>
      </c>
      <c r="I135" s="17">
        <v>15</v>
      </c>
      <c r="J135" s="17">
        <v>12</v>
      </c>
      <c r="K135" s="17">
        <v>27</v>
      </c>
    </row>
    <row r="136" spans="1:11">
      <c r="A136" t="s">
        <v>172</v>
      </c>
      <c r="B136" t="s">
        <v>520</v>
      </c>
      <c r="C136" s="202" t="s">
        <v>521</v>
      </c>
      <c r="D136" s="140">
        <v>1</v>
      </c>
      <c r="E136" s="17">
        <v>4</v>
      </c>
      <c r="F136" s="140">
        <v>2</v>
      </c>
      <c r="G136" s="140">
        <v>7</v>
      </c>
      <c r="H136" s="140">
        <v>9</v>
      </c>
      <c r="I136" s="17">
        <v>24</v>
      </c>
      <c r="J136" s="17">
        <v>16</v>
      </c>
      <c r="K136" s="17">
        <v>40</v>
      </c>
    </row>
    <row r="137" spans="1:11">
      <c r="A137" t="s">
        <v>172</v>
      </c>
      <c r="B137" t="s">
        <v>522</v>
      </c>
      <c r="C137" s="202" t="s">
        <v>523</v>
      </c>
      <c r="D137" s="140">
        <v>3</v>
      </c>
      <c r="E137" s="17">
        <v>14</v>
      </c>
      <c r="F137" s="140">
        <v>14</v>
      </c>
      <c r="G137" s="140">
        <v>28</v>
      </c>
      <c r="H137" s="140">
        <v>42</v>
      </c>
      <c r="I137" s="17">
        <v>98</v>
      </c>
      <c r="J137" s="17">
        <v>89</v>
      </c>
      <c r="K137" s="17">
        <v>187</v>
      </c>
    </row>
    <row r="138" spans="1:11">
      <c r="A138" t="s">
        <v>172</v>
      </c>
      <c r="B138" t="s">
        <v>524</v>
      </c>
      <c r="C138" s="202" t="s">
        <v>525</v>
      </c>
      <c r="D138" s="140">
        <v>33</v>
      </c>
      <c r="E138" s="17">
        <v>541</v>
      </c>
      <c r="F138" s="140">
        <v>305</v>
      </c>
      <c r="G138" s="140">
        <v>744</v>
      </c>
      <c r="H138" s="140">
        <v>1049</v>
      </c>
      <c r="I138" s="17">
        <v>6035</v>
      </c>
      <c r="J138" s="17">
        <v>5615</v>
      </c>
      <c r="K138" s="17">
        <v>11650</v>
      </c>
    </row>
    <row r="139" spans="1:11">
      <c r="A139" t="s">
        <v>172</v>
      </c>
      <c r="B139" t="s">
        <v>526</v>
      </c>
      <c r="C139" s="202" t="s">
        <v>527</v>
      </c>
      <c r="D139" s="140">
        <v>1</v>
      </c>
      <c r="E139" s="17">
        <v>3</v>
      </c>
      <c r="F139" s="140">
        <v>1</v>
      </c>
      <c r="G139" s="140">
        <v>5</v>
      </c>
      <c r="H139" s="140">
        <v>6</v>
      </c>
      <c r="I139" s="17">
        <v>8</v>
      </c>
      <c r="J139" s="17">
        <v>13</v>
      </c>
      <c r="K139" s="17">
        <v>21</v>
      </c>
    </row>
    <row r="140" spans="1:11">
      <c r="A140" t="s">
        <v>172</v>
      </c>
      <c r="B140" t="s">
        <v>528</v>
      </c>
      <c r="C140" s="202" t="s">
        <v>529</v>
      </c>
      <c r="D140" s="140">
        <v>1</v>
      </c>
      <c r="E140" s="17">
        <v>3</v>
      </c>
      <c r="F140" s="140"/>
      <c r="G140" s="140">
        <v>7</v>
      </c>
      <c r="H140" s="140">
        <v>7</v>
      </c>
      <c r="I140" s="17">
        <v>17</v>
      </c>
      <c r="J140" s="17">
        <v>17</v>
      </c>
      <c r="K140" s="17">
        <v>34</v>
      </c>
    </row>
    <row r="141" spans="1:11">
      <c r="A141" t="s">
        <v>172</v>
      </c>
      <c r="B141" t="s">
        <v>530</v>
      </c>
      <c r="C141" s="202" t="s">
        <v>531</v>
      </c>
      <c r="D141" s="140">
        <v>2</v>
      </c>
      <c r="E141" s="17">
        <v>14</v>
      </c>
      <c r="F141" s="140">
        <v>12</v>
      </c>
      <c r="G141" s="140">
        <v>25</v>
      </c>
      <c r="H141" s="140">
        <v>37</v>
      </c>
      <c r="I141" s="17">
        <v>82</v>
      </c>
      <c r="J141" s="17">
        <v>71</v>
      </c>
      <c r="K141" s="17">
        <v>153</v>
      </c>
    </row>
    <row r="142" spans="1:11">
      <c r="A142" t="s">
        <v>172</v>
      </c>
      <c r="B142" t="s">
        <v>532</v>
      </c>
      <c r="C142" s="202" t="s">
        <v>533</v>
      </c>
      <c r="D142" s="140">
        <v>1</v>
      </c>
      <c r="E142" s="17">
        <v>7</v>
      </c>
      <c r="F142" s="140">
        <v>6</v>
      </c>
      <c r="G142" s="140">
        <v>6</v>
      </c>
      <c r="H142" s="140">
        <v>12</v>
      </c>
      <c r="I142" s="17">
        <v>36</v>
      </c>
      <c r="J142" s="17">
        <v>32</v>
      </c>
      <c r="K142" s="17">
        <v>68</v>
      </c>
    </row>
    <row r="143" spans="1:11">
      <c r="A143" t="s">
        <v>172</v>
      </c>
      <c r="B143" t="s">
        <v>534</v>
      </c>
      <c r="C143" s="202" t="s">
        <v>535</v>
      </c>
      <c r="D143" s="140">
        <v>1</v>
      </c>
      <c r="E143" s="17">
        <v>2</v>
      </c>
      <c r="F143" s="140"/>
      <c r="G143" s="140">
        <v>7</v>
      </c>
      <c r="H143" s="140">
        <v>7</v>
      </c>
      <c r="I143" s="17">
        <v>6</v>
      </c>
      <c r="J143" s="17">
        <v>10</v>
      </c>
      <c r="K143" s="17">
        <v>16</v>
      </c>
    </row>
    <row r="144" spans="1:11">
      <c r="A144" t="s">
        <v>172</v>
      </c>
      <c r="B144" t="s">
        <v>536</v>
      </c>
      <c r="C144" s="202" t="s">
        <v>537</v>
      </c>
      <c r="D144" s="140">
        <v>3</v>
      </c>
      <c r="E144" s="17">
        <v>37</v>
      </c>
      <c r="F144" s="140">
        <v>27</v>
      </c>
      <c r="G144" s="140">
        <v>52</v>
      </c>
      <c r="H144" s="140">
        <v>79</v>
      </c>
      <c r="I144" s="17">
        <v>434</v>
      </c>
      <c r="J144" s="17">
        <v>290</v>
      </c>
      <c r="K144" s="17">
        <v>724</v>
      </c>
    </row>
    <row r="145" spans="1:11">
      <c r="A145" t="s">
        <v>172</v>
      </c>
      <c r="B145" t="s">
        <v>538</v>
      </c>
      <c r="C145" s="202" t="s">
        <v>539</v>
      </c>
      <c r="D145" s="140">
        <v>1</v>
      </c>
      <c r="E145" s="17">
        <v>4</v>
      </c>
      <c r="F145" s="140"/>
      <c r="G145" s="140">
        <v>9</v>
      </c>
      <c r="H145" s="140">
        <v>9</v>
      </c>
      <c r="I145" s="17">
        <v>15</v>
      </c>
      <c r="J145" s="17">
        <v>22</v>
      </c>
      <c r="K145" s="17">
        <v>37</v>
      </c>
    </row>
    <row r="146" spans="1:11">
      <c r="A146" t="s">
        <v>172</v>
      </c>
      <c r="B146" t="s">
        <v>540</v>
      </c>
      <c r="C146" s="202" t="s">
        <v>541</v>
      </c>
      <c r="D146" s="140">
        <v>2</v>
      </c>
      <c r="E146" s="17">
        <v>23</v>
      </c>
      <c r="F146" s="140">
        <v>13</v>
      </c>
      <c r="G146" s="140">
        <v>40</v>
      </c>
      <c r="H146" s="140">
        <v>53</v>
      </c>
      <c r="I146" s="17">
        <v>219</v>
      </c>
      <c r="J146" s="17">
        <v>229</v>
      </c>
      <c r="K146" s="17">
        <v>448</v>
      </c>
    </row>
    <row r="147" spans="1:11">
      <c r="A147" t="s">
        <v>172</v>
      </c>
      <c r="B147" t="s">
        <v>542</v>
      </c>
      <c r="C147" s="202" t="s">
        <v>543</v>
      </c>
      <c r="D147" s="140">
        <v>6</v>
      </c>
      <c r="E147" s="17">
        <v>127</v>
      </c>
      <c r="F147" s="140">
        <v>54</v>
      </c>
      <c r="G147" s="140">
        <v>161</v>
      </c>
      <c r="H147" s="140">
        <v>215</v>
      </c>
      <c r="I147" s="17">
        <v>1376</v>
      </c>
      <c r="J147" s="17">
        <v>1369</v>
      </c>
      <c r="K147" s="17">
        <v>2745</v>
      </c>
    </row>
    <row r="148" spans="1:11">
      <c r="A148" t="s">
        <v>172</v>
      </c>
      <c r="B148" t="s">
        <v>544</v>
      </c>
      <c r="C148" s="202" t="s">
        <v>545</v>
      </c>
      <c r="D148" s="140">
        <v>1</v>
      </c>
      <c r="E148" s="17">
        <v>12</v>
      </c>
      <c r="F148" s="140">
        <v>2</v>
      </c>
      <c r="G148" s="140">
        <v>19</v>
      </c>
      <c r="H148" s="140">
        <v>21</v>
      </c>
      <c r="I148" s="17">
        <v>65</v>
      </c>
      <c r="J148" s="17">
        <v>59</v>
      </c>
      <c r="K148" s="17">
        <v>124</v>
      </c>
    </row>
    <row r="149" spans="1:11">
      <c r="A149" t="s">
        <v>172</v>
      </c>
      <c r="B149" t="s">
        <v>546</v>
      </c>
      <c r="C149" s="202" t="s">
        <v>547</v>
      </c>
      <c r="D149" s="140">
        <v>1</v>
      </c>
      <c r="E149" s="17">
        <v>4</v>
      </c>
      <c r="F149" s="140">
        <v>1</v>
      </c>
      <c r="G149" s="140">
        <v>9</v>
      </c>
      <c r="H149" s="140">
        <v>10</v>
      </c>
      <c r="I149" s="17">
        <v>24</v>
      </c>
      <c r="J149" s="17">
        <v>20</v>
      </c>
      <c r="K149" s="17">
        <v>44</v>
      </c>
    </row>
    <row r="150" spans="1:11">
      <c r="A150" t="s">
        <v>172</v>
      </c>
      <c r="B150" t="s">
        <v>548</v>
      </c>
      <c r="C150" s="202" t="s">
        <v>549</v>
      </c>
      <c r="D150" s="140">
        <v>3</v>
      </c>
      <c r="E150" s="17">
        <v>27</v>
      </c>
      <c r="F150" s="140">
        <v>15</v>
      </c>
      <c r="G150" s="140">
        <v>49</v>
      </c>
      <c r="H150" s="140">
        <v>64</v>
      </c>
      <c r="I150" s="17">
        <v>281</v>
      </c>
      <c r="J150" s="17">
        <v>251</v>
      </c>
      <c r="K150" s="17">
        <v>532</v>
      </c>
    </row>
    <row r="151" spans="1:11">
      <c r="A151" t="s">
        <v>172</v>
      </c>
      <c r="B151" t="s">
        <v>550</v>
      </c>
      <c r="C151" s="202" t="s">
        <v>551</v>
      </c>
      <c r="D151" s="140">
        <v>1</v>
      </c>
      <c r="E151" s="17">
        <v>5</v>
      </c>
      <c r="F151" s="140">
        <v>2</v>
      </c>
      <c r="G151" s="140">
        <v>8</v>
      </c>
      <c r="H151" s="140">
        <v>10</v>
      </c>
      <c r="I151" s="17">
        <v>24</v>
      </c>
      <c r="J151" s="17">
        <v>28</v>
      </c>
      <c r="K151" s="17">
        <v>52</v>
      </c>
    </row>
    <row r="152" spans="1:11">
      <c r="A152" t="s">
        <v>172</v>
      </c>
      <c r="B152" t="s">
        <v>552</v>
      </c>
      <c r="C152" s="202" t="s">
        <v>553</v>
      </c>
      <c r="D152" s="140">
        <v>1</v>
      </c>
      <c r="E152" s="17">
        <v>18</v>
      </c>
      <c r="F152" s="140">
        <v>9</v>
      </c>
      <c r="G152" s="140">
        <v>25</v>
      </c>
      <c r="H152" s="140">
        <v>34</v>
      </c>
      <c r="I152" s="17">
        <v>129</v>
      </c>
      <c r="J152" s="17">
        <v>114</v>
      </c>
      <c r="K152" s="17">
        <v>243</v>
      </c>
    </row>
    <row r="153" spans="1:11">
      <c r="A153" t="s">
        <v>172</v>
      </c>
      <c r="B153" t="s">
        <v>554</v>
      </c>
      <c r="C153" s="202" t="s">
        <v>555</v>
      </c>
      <c r="D153" s="140">
        <v>1</v>
      </c>
      <c r="E153" s="17">
        <v>8</v>
      </c>
      <c r="F153" s="140">
        <v>2</v>
      </c>
      <c r="G153" s="140">
        <v>14</v>
      </c>
      <c r="H153" s="140">
        <v>16</v>
      </c>
      <c r="I153" s="17">
        <v>32</v>
      </c>
      <c r="J153" s="17">
        <v>30</v>
      </c>
      <c r="K153" s="17">
        <v>62</v>
      </c>
    </row>
    <row r="154" spans="1:11">
      <c r="A154" t="s">
        <v>172</v>
      </c>
      <c r="B154" t="s">
        <v>556</v>
      </c>
      <c r="C154" s="202" t="s">
        <v>557</v>
      </c>
      <c r="D154" s="140">
        <v>1</v>
      </c>
      <c r="E154" s="17">
        <v>4</v>
      </c>
      <c r="F154" s="140"/>
      <c r="G154" s="140">
        <v>8</v>
      </c>
      <c r="H154" s="140">
        <v>8</v>
      </c>
      <c r="I154" s="17">
        <v>29</v>
      </c>
      <c r="J154" s="17">
        <v>19</v>
      </c>
      <c r="K154" s="17">
        <v>48</v>
      </c>
    </row>
    <row r="155" spans="1:11">
      <c r="A155" t="s">
        <v>172</v>
      </c>
      <c r="B155" t="s">
        <v>558</v>
      </c>
      <c r="C155" s="202" t="s">
        <v>559</v>
      </c>
      <c r="D155" s="140">
        <v>1</v>
      </c>
      <c r="E155" s="17">
        <v>5</v>
      </c>
      <c r="F155" s="140">
        <v>1</v>
      </c>
      <c r="G155" s="140">
        <v>9</v>
      </c>
      <c r="H155" s="140">
        <v>10</v>
      </c>
      <c r="I155" s="17">
        <v>15</v>
      </c>
      <c r="J155" s="17">
        <v>21</v>
      </c>
      <c r="K155" s="17">
        <v>36</v>
      </c>
    </row>
    <row r="156" spans="1:11">
      <c r="A156" t="s">
        <v>172</v>
      </c>
      <c r="B156" t="s">
        <v>560</v>
      </c>
      <c r="C156" s="202" t="s">
        <v>561</v>
      </c>
      <c r="D156" s="140">
        <v>3</v>
      </c>
      <c r="E156" s="17">
        <v>20</v>
      </c>
      <c r="F156" s="140">
        <v>13</v>
      </c>
      <c r="G156" s="140">
        <v>40</v>
      </c>
      <c r="H156" s="140">
        <v>53</v>
      </c>
      <c r="I156" s="17">
        <v>176</v>
      </c>
      <c r="J156" s="17">
        <v>155</v>
      </c>
      <c r="K156" s="17">
        <v>331</v>
      </c>
    </row>
    <row r="157" spans="1:11">
      <c r="A157" t="s">
        <v>172</v>
      </c>
      <c r="B157" t="s">
        <v>562</v>
      </c>
      <c r="C157" s="202" t="s">
        <v>563</v>
      </c>
      <c r="D157" s="140">
        <v>2</v>
      </c>
      <c r="E157" s="17">
        <v>13</v>
      </c>
      <c r="F157" s="140">
        <v>5</v>
      </c>
      <c r="G157" s="140">
        <v>22</v>
      </c>
      <c r="H157" s="140">
        <v>27</v>
      </c>
      <c r="I157" s="17">
        <v>52</v>
      </c>
      <c r="J157" s="17">
        <v>47</v>
      </c>
      <c r="K157" s="17">
        <v>99</v>
      </c>
    </row>
    <row r="158" spans="1:11">
      <c r="A158" t="s">
        <v>172</v>
      </c>
      <c r="B158" t="s">
        <v>564</v>
      </c>
      <c r="C158" s="202" t="s">
        <v>565</v>
      </c>
      <c r="D158" s="140">
        <v>1</v>
      </c>
      <c r="E158" s="17">
        <v>5</v>
      </c>
      <c r="F158" s="140">
        <v>3</v>
      </c>
      <c r="G158" s="140">
        <v>6</v>
      </c>
      <c r="H158" s="140">
        <v>9</v>
      </c>
      <c r="I158" s="17">
        <v>27</v>
      </c>
      <c r="J158" s="17">
        <v>24</v>
      </c>
      <c r="K158" s="17">
        <v>51</v>
      </c>
    </row>
    <row r="159" spans="1:11">
      <c r="A159" t="s">
        <v>172</v>
      </c>
      <c r="B159" t="s">
        <v>566</v>
      </c>
      <c r="C159" s="202" t="s">
        <v>567</v>
      </c>
      <c r="D159" s="140">
        <v>1</v>
      </c>
      <c r="E159" s="17">
        <v>8</v>
      </c>
      <c r="F159" s="140"/>
      <c r="G159" s="140">
        <v>15</v>
      </c>
      <c r="H159" s="140">
        <v>15</v>
      </c>
      <c r="I159" s="17">
        <v>34</v>
      </c>
      <c r="J159" s="17">
        <v>35</v>
      </c>
      <c r="K159" s="17">
        <v>69</v>
      </c>
    </row>
    <row r="160" spans="1:11">
      <c r="A160" t="s">
        <v>172</v>
      </c>
      <c r="B160" t="s">
        <v>568</v>
      </c>
      <c r="C160" s="202" t="s">
        <v>569</v>
      </c>
      <c r="D160" s="140">
        <v>1</v>
      </c>
      <c r="E160" s="17">
        <v>2</v>
      </c>
      <c r="F160" s="140">
        <v>1</v>
      </c>
      <c r="G160" s="140">
        <v>4</v>
      </c>
      <c r="H160" s="140">
        <v>5</v>
      </c>
      <c r="I160" s="17">
        <v>10</v>
      </c>
      <c r="J160" s="17">
        <v>13</v>
      </c>
      <c r="K160" s="17">
        <v>23</v>
      </c>
    </row>
    <row r="161" spans="1:11">
      <c r="A161" t="s">
        <v>172</v>
      </c>
      <c r="B161" t="s">
        <v>570</v>
      </c>
      <c r="C161" s="202" t="s">
        <v>571</v>
      </c>
      <c r="D161" s="140">
        <v>2</v>
      </c>
      <c r="E161" s="17">
        <v>19</v>
      </c>
      <c r="F161" s="140">
        <v>9</v>
      </c>
      <c r="G161" s="140">
        <v>47</v>
      </c>
      <c r="H161" s="140">
        <v>56</v>
      </c>
      <c r="I161" s="17">
        <v>181</v>
      </c>
      <c r="J161" s="17">
        <v>195</v>
      </c>
      <c r="K161" s="17">
        <v>376</v>
      </c>
    </row>
    <row r="162" spans="1:11">
      <c r="A162" t="s">
        <v>172</v>
      </c>
      <c r="B162" t="s">
        <v>572</v>
      </c>
      <c r="C162" s="202" t="s">
        <v>573</v>
      </c>
      <c r="D162" s="140">
        <v>1</v>
      </c>
      <c r="E162" s="17">
        <v>6</v>
      </c>
      <c r="F162" s="140">
        <v>1</v>
      </c>
      <c r="G162" s="140">
        <v>10</v>
      </c>
      <c r="H162" s="140">
        <v>11</v>
      </c>
      <c r="I162" s="17">
        <v>27</v>
      </c>
      <c r="J162" s="17">
        <v>27</v>
      </c>
      <c r="K162" s="17">
        <v>54</v>
      </c>
    </row>
    <row r="163" spans="1:11">
      <c r="A163" t="s">
        <v>172</v>
      </c>
      <c r="B163" t="s">
        <v>574</v>
      </c>
      <c r="C163" s="202" t="s">
        <v>575</v>
      </c>
      <c r="D163" s="140">
        <v>1</v>
      </c>
      <c r="E163" s="17">
        <v>3</v>
      </c>
      <c r="F163" s="140">
        <v>1</v>
      </c>
      <c r="G163" s="140">
        <v>5</v>
      </c>
      <c r="H163" s="140">
        <v>6</v>
      </c>
      <c r="I163" s="17">
        <v>13</v>
      </c>
      <c r="J163" s="17">
        <v>18</v>
      </c>
      <c r="K163" s="17">
        <v>31</v>
      </c>
    </row>
    <row r="164" spans="1:11">
      <c r="A164" t="s">
        <v>172</v>
      </c>
      <c r="B164" t="s">
        <v>576</v>
      </c>
      <c r="C164" s="202" t="s">
        <v>577</v>
      </c>
      <c r="D164" s="140">
        <v>3</v>
      </c>
      <c r="E164" s="17">
        <v>53</v>
      </c>
      <c r="F164" s="140">
        <v>37</v>
      </c>
      <c r="G164" s="140">
        <v>66</v>
      </c>
      <c r="H164" s="140">
        <v>103</v>
      </c>
      <c r="I164" s="17">
        <v>507</v>
      </c>
      <c r="J164" s="17">
        <v>481</v>
      </c>
      <c r="K164" s="17">
        <v>988</v>
      </c>
    </row>
    <row r="165" spans="1:11">
      <c r="A165" t="s">
        <v>172</v>
      </c>
      <c r="B165" t="s">
        <v>578</v>
      </c>
      <c r="C165" s="202" t="s">
        <v>579</v>
      </c>
      <c r="D165" s="140">
        <v>2</v>
      </c>
      <c r="E165" s="17">
        <v>40</v>
      </c>
      <c r="F165" s="140">
        <v>14</v>
      </c>
      <c r="G165" s="140">
        <v>40</v>
      </c>
      <c r="H165" s="140">
        <v>54</v>
      </c>
      <c r="I165" s="17">
        <v>554</v>
      </c>
      <c r="J165" s="17">
        <v>361</v>
      </c>
      <c r="K165" s="17">
        <v>915</v>
      </c>
    </row>
    <row r="166" spans="1:11">
      <c r="A166" t="s">
        <v>172</v>
      </c>
      <c r="B166" t="s">
        <v>580</v>
      </c>
      <c r="C166" s="202" t="s">
        <v>581</v>
      </c>
      <c r="D166" s="140">
        <v>1</v>
      </c>
      <c r="E166" s="17">
        <v>3</v>
      </c>
      <c r="F166" s="140">
        <v>1</v>
      </c>
      <c r="G166" s="140">
        <v>6</v>
      </c>
      <c r="H166" s="140">
        <v>7</v>
      </c>
      <c r="I166" s="17">
        <v>7</v>
      </c>
      <c r="J166" s="17">
        <v>15</v>
      </c>
      <c r="K166" s="17">
        <v>22</v>
      </c>
    </row>
    <row r="167" spans="1:11">
      <c r="A167" t="s">
        <v>172</v>
      </c>
      <c r="B167" t="s">
        <v>582</v>
      </c>
      <c r="C167" s="202" t="s">
        <v>583</v>
      </c>
      <c r="D167" s="140">
        <v>1</v>
      </c>
      <c r="E167" s="17">
        <v>10</v>
      </c>
      <c r="F167" s="140">
        <v>2</v>
      </c>
      <c r="G167" s="140">
        <v>9</v>
      </c>
      <c r="H167" s="140">
        <v>11</v>
      </c>
      <c r="I167" s="17">
        <v>65</v>
      </c>
      <c r="J167" s="17">
        <v>38</v>
      </c>
      <c r="K167" s="17">
        <v>103</v>
      </c>
    </row>
    <row r="168" spans="1:11">
      <c r="A168" t="s">
        <v>172</v>
      </c>
      <c r="B168" t="s">
        <v>584</v>
      </c>
      <c r="C168" s="202" t="s">
        <v>585</v>
      </c>
      <c r="D168" s="140">
        <v>1</v>
      </c>
      <c r="E168" s="17">
        <v>3</v>
      </c>
      <c r="F168" s="140"/>
      <c r="G168" s="140">
        <v>6</v>
      </c>
      <c r="H168" s="140">
        <v>6</v>
      </c>
      <c r="I168" s="17">
        <v>14</v>
      </c>
      <c r="J168" s="17">
        <v>19</v>
      </c>
      <c r="K168" s="17">
        <v>33</v>
      </c>
    </row>
    <row r="169" spans="1:11">
      <c r="A169" t="s">
        <v>172</v>
      </c>
      <c r="B169" t="s">
        <v>586</v>
      </c>
      <c r="C169" s="202" t="s">
        <v>587</v>
      </c>
      <c r="D169" s="140">
        <v>8</v>
      </c>
      <c r="E169" s="17">
        <v>70</v>
      </c>
      <c r="F169" s="140">
        <v>59</v>
      </c>
      <c r="G169" s="140">
        <v>116</v>
      </c>
      <c r="H169" s="140">
        <v>175</v>
      </c>
      <c r="I169" s="17">
        <v>578</v>
      </c>
      <c r="J169" s="17">
        <v>556</v>
      </c>
      <c r="K169" s="17">
        <v>1134</v>
      </c>
    </row>
    <row r="170" spans="1:11">
      <c r="A170" t="s">
        <v>172</v>
      </c>
      <c r="B170" t="s">
        <v>588</v>
      </c>
      <c r="C170" s="202" t="s">
        <v>589</v>
      </c>
      <c r="D170" s="140">
        <v>2</v>
      </c>
      <c r="E170" s="17">
        <v>5</v>
      </c>
      <c r="F170" s="140">
        <v>3</v>
      </c>
      <c r="G170" s="140">
        <v>13</v>
      </c>
      <c r="H170" s="140">
        <v>16</v>
      </c>
      <c r="I170" s="17">
        <v>28</v>
      </c>
      <c r="J170" s="17">
        <v>32</v>
      </c>
      <c r="K170" s="17">
        <v>60</v>
      </c>
    </row>
    <row r="171" spans="1:11">
      <c r="A171" t="s">
        <v>172</v>
      </c>
      <c r="B171" t="s">
        <v>590</v>
      </c>
      <c r="C171" s="202" t="s">
        <v>591</v>
      </c>
      <c r="D171" s="140">
        <v>2</v>
      </c>
      <c r="E171" s="17">
        <v>13</v>
      </c>
      <c r="F171" s="140">
        <v>2</v>
      </c>
      <c r="G171" s="140">
        <v>18</v>
      </c>
      <c r="H171" s="140">
        <v>20</v>
      </c>
      <c r="I171" s="17">
        <v>70</v>
      </c>
      <c r="J171" s="17">
        <v>54</v>
      </c>
      <c r="K171" s="17">
        <v>124</v>
      </c>
    </row>
    <row r="172" spans="1:11">
      <c r="A172" t="s">
        <v>172</v>
      </c>
      <c r="B172" t="s">
        <v>592</v>
      </c>
      <c r="C172" s="202" t="s">
        <v>593</v>
      </c>
      <c r="D172" s="140">
        <v>3</v>
      </c>
      <c r="E172" s="17">
        <v>22</v>
      </c>
      <c r="F172" s="140">
        <v>16</v>
      </c>
      <c r="G172" s="140">
        <v>40</v>
      </c>
      <c r="H172" s="140">
        <v>56</v>
      </c>
      <c r="I172" s="17">
        <v>176</v>
      </c>
      <c r="J172" s="17">
        <v>174</v>
      </c>
      <c r="K172" s="17">
        <v>350</v>
      </c>
    </row>
    <row r="173" spans="1:11">
      <c r="A173" t="s">
        <v>172</v>
      </c>
      <c r="B173" t="s">
        <v>594</v>
      </c>
      <c r="C173" s="202" t="s">
        <v>595</v>
      </c>
      <c r="D173" s="140">
        <v>1</v>
      </c>
      <c r="E173" s="17">
        <v>8</v>
      </c>
      <c r="F173" s="140">
        <v>3</v>
      </c>
      <c r="G173" s="140">
        <v>11</v>
      </c>
      <c r="H173" s="140">
        <v>14</v>
      </c>
      <c r="I173" s="17">
        <v>27</v>
      </c>
      <c r="J173" s="17">
        <v>43</v>
      </c>
      <c r="K173" s="17">
        <v>70</v>
      </c>
    </row>
    <row r="174" spans="1:11">
      <c r="A174" t="s">
        <v>172</v>
      </c>
      <c r="B174" t="s">
        <v>596</v>
      </c>
      <c r="C174" s="202" t="s">
        <v>597</v>
      </c>
      <c r="D174" s="140">
        <v>1</v>
      </c>
      <c r="E174" s="17">
        <v>7</v>
      </c>
      <c r="F174" s="140">
        <v>1</v>
      </c>
      <c r="G174" s="140">
        <v>13</v>
      </c>
      <c r="H174" s="140">
        <v>14</v>
      </c>
      <c r="I174" s="17">
        <v>27</v>
      </c>
      <c r="J174" s="17">
        <v>41</v>
      </c>
      <c r="K174" s="17">
        <v>68</v>
      </c>
    </row>
    <row r="175" spans="1:11">
      <c r="A175" t="s">
        <v>172</v>
      </c>
      <c r="B175" t="s">
        <v>598</v>
      </c>
      <c r="C175" s="202" t="s">
        <v>599</v>
      </c>
      <c r="D175" s="140">
        <v>6</v>
      </c>
      <c r="E175" s="17">
        <v>72</v>
      </c>
      <c r="F175" s="140">
        <v>14</v>
      </c>
      <c r="G175" s="140">
        <v>99</v>
      </c>
      <c r="H175" s="140">
        <v>113</v>
      </c>
      <c r="I175" s="17">
        <v>678</v>
      </c>
      <c r="J175" s="17">
        <v>626</v>
      </c>
      <c r="K175" s="17">
        <v>1304</v>
      </c>
    </row>
    <row r="176" spans="1:11">
      <c r="A176" t="s">
        <v>172</v>
      </c>
      <c r="B176" t="s">
        <v>600</v>
      </c>
      <c r="C176" s="202" t="s">
        <v>601</v>
      </c>
      <c r="D176" s="140">
        <v>2</v>
      </c>
      <c r="E176" s="17">
        <v>22</v>
      </c>
      <c r="F176" s="140">
        <v>21</v>
      </c>
      <c r="G176" s="140">
        <v>33</v>
      </c>
      <c r="H176" s="140">
        <v>54</v>
      </c>
      <c r="I176" s="17">
        <v>227</v>
      </c>
      <c r="J176" s="17">
        <v>242</v>
      </c>
      <c r="K176" s="17">
        <v>469</v>
      </c>
    </row>
    <row r="177" spans="1:11">
      <c r="A177" t="s">
        <v>172</v>
      </c>
      <c r="B177" t="s">
        <v>602</v>
      </c>
      <c r="C177" s="202" t="s">
        <v>603</v>
      </c>
      <c r="D177" s="140">
        <v>1</v>
      </c>
      <c r="E177" s="17">
        <v>3</v>
      </c>
      <c r="F177" s="140">
        <v>4</v>
      </c>
      <c r="G177" s="140">
        <v>5</v>
      </c>
      <c r="H177" s="140">
        <v>9</v>
      </c>
      <c r="I177" s="17">
        <v>21</v>
      </c>
      <c r="J177" s="17">
        <v>19</v>
      </c>
      <c r="K177" s="17">
        <v>40</v>
      </c>
    </row>
    <row r="178" spans="1:11">
      <c r="A178" t="s">
        <v>3</v>
      </c>
      <c r="B178" t="s">
        <v>604</v>
      </c>
      <c r="C178" s="202" t="s">
        <v>605</v>
      </c>
      <c r="D178" s="140">
        <v>4</v>
      </c>
      <c r="E178" s="17">
        <v>75</v>
      </c>
      <c r="F178" s="140">
        <v>62</v>
      </c>
      <c r="G178" s="140">
        <v>89</v>
      </c>
      <c r="H178" s="140">
        <v>151</v>
      </c>
      <c r="I178" s="17">
        <v>709</v>
      </c>
      <c r="J178" s="17">
        <v>629</v>
      </c>
      <c r="K178" s="17">
        <v>1338</v>
      </c>
    </row>
    <row r="179" spans="1:11">
      <c r="A179" t="s">
        <v>3</v>
      </c>
      <c r="B179" t="s">
        <v>606</v>
      </c>
      <c r="C179" s="202" t="s">
        <v>607</v>
      </c>
      <c r="D179" s="140">
        <v>1</v>
      </c>
      <c r="E179" s="17">
        <v>5</v>
      </c>
      <c r="F179" s="140">
        <v>2</v>
      </c>
      <c r="G179" s="140">
        <v>9</v>
      </c>
      <c r="H179" s="140">
        <v>11</v>
      </c>
      <c r="I179" s="17">
        <v>37</v>
      </c>
      <c r="J179" s="17">
        <v>34</v>
      </c>
      <c r="K179" s="17">
        <v>71</v>
      </c>
    </row>
    <row r="180" spans="1:11">
      <c r="A180" t="s">
        <v>3</v>
      </c>
      <c r="B180" t="s">
        <v>608</v>
      </c>
      <c r="C180" s="202" t="s">
        <v>609</v>
      </c>
      <c r="D180" s="140">
        <v>1</v>
      </c>
      <c r="E180" s="17">
        <v>3</v>
      </c>
      <c r="F180" s="140">
        <v>2</v>
      </c>
      <c r="G180" s="140">
        <v>8</v>
      </c>
      <c r="H180" s="140">
        <v>10</v>
      </c>
      <c r="I180" s="17">
        <v>18</v>
      </c>
      <c r="J180" s="17">
        <v>12</v>
      </c>
      <c r="K180" s="17">
        <v>30</v>
      </c>
    </row>
    <row r="181" spans="1:11">
      <c r="A181" t="s">
        <v>3</v>
      </c>
      <c r="B181" t="s">
        <v>610</v>
      </c>
      <c r="C181" s="202" t="s">
        <v>611</v>
      </c>
      <c r="D181" s="140">
        <v>1</v>
      </c>
      <c r="E181" s="17">
        <v>5</v>
      </c>
      <c r="F181" s="140">
        <v>1</v>
      </c>
      <c r="G181" s="140">
        <v>8</v>
      </c>
      <c r="H181" s="140">
        <v>9</v>
      </c>
      <c r="I181" s="17">
        <v>27</v>
      </c>
      <c r="J181" s="17">
        <v>27</v>
      </c>
      <c r="K181" s="17">
        <v>54</v>
      </c>
    </row>
    <row r="182" spans="1:11">
      <c r="A182" t="s">
        <v>3</v>
      </c>
      <c r="B182" t="s">
        <v>612</v>
      </c>
      <c r="C182" s="202" t="s">
        <v>613</v>
      </c>
      <c r="D182" s="140">
        <v>1</v>
      </c>
      <c r="E182" s="17">
        <v>8</v>
      </c>
      <c r="F182" s="140">
        <v>5</v>
      </c>
      <c r="G182" s="140">
        <v>11</v>
      </c>
      <c r="H182" s="140">
        <v>16</v>
      </c>
      <c r="I182" s="17">
        <v>58</v>
      </c>
      <c r="J182" s="17">
        <v>42</v>
      </c>
      <c r="K182" s="17">
        <v>100</v>
      </c>
    </row>
    <row r="183" spans="1:11">
      <c r="A183" t="s">
        <v>3</v>
      </c>
      <c r="B183" t="s">
        <v>614</v>
      </c>
      <c r="C183" s="202" t="s">
        <v>615</v>
      </c>
      <c r="D183" s="140">
        <v>5</v>
      </c>
      <c r="E183" s="17">
        <v>53</v>
      </c>
      <c r="F183" s="140">
        <v>24</v>
      </c>
      <c r="G183" s="140">
        <v>80</v>
      </c>
      <c r="H183" s="140">
        <v>104</v>
      </c>
      <c r="I183" s="17">
        <v>456</v>
      </c>
      <c r="J183" s="17">
        <v>429</v>
      </c>
      <c r="K183" s="17">
        <v>885</v>
      </c>
    </row>
    <row r="184" spans="1:11">
      <c r="A184" t="s">
        <v>3</v>
      </c>
      <c r="B184" t="s">
        <v>616</v>
      </c>
      <c r="C184" s="202" t="s">
        <v>617</v>
      </c>
      <c r="D184" s="140">
        <v>1</v>
      </c>
      <c r="E184" s="17">
        <v>6</v>
      </c>
      <c r="F184" s="140"/>
      <c r="G184" s="140">
        <v>9</v>
      </c>
      <c r="H184" s="140">
        <v>9</v>
      </c>
      <c r="I184" s="17">
        <v>29</v>
      </c>
      <c r="J184" s="17">
        <v>32</v>
      </c>
      <c r="K184" s="17">
        <v>61</v>
      </c>
    </row>
    <row r="185" spans="1:11">
      <c r="A185" t="s">
        <v>3</v>
      </c>
      <c r="B185" t="s">
        <v>618</v>
      </c>
      <c r="C185" s="202" t="s">
        <v>619</v>
      </c>
      <c r="D185" s="140">
        <v>1</v>
      </c>
      <c r="E185" s="17">
        <v>17</v>
      </c>
      <c r="F185" s="140">
        <v>6</v>
      </c>
      <c r="G185" s="140">
        <v>23</v>
      </c>
      <c r="H185" s="140">
        <v>29</v>
      </c>
      <c r="I185" s="17">
        <v>108</v>
      </c>
      <c r="J185" s="17">
        <v>98</v>
      </c>
      <c r="K185" s="17">
        <v>206</v>
      </c>
    </row>
    <row r="186" spans="1:11">
      <c r="A186" t="s">
        <v>3</v>
      </c>
      <c r="B186" t="s">
        <v>620</v>
      </c>
      <c r="C186" s="202" t="s">
        <v>621</v>
      </c>
      <c r="D186" s="140">
        <v>1</v>
      </c>
      <c r="E186" s="17">
        <v>3</v>
      </c>
      <c r="F186" s="140">
        <v>1</v>
      </c>
      <c r="G186" s="140">
        <v>6</v>
      </c>
      <c r="H186" s="140">
        <v>7</v>
      </c>
      <c r="I186" s="17">
        <v>15</v>
      </c>
      <c r="J186" s="17">
        <v>13</v>
      </c>
      <c r="K186" s="17">
        <v>28</v>
      </c>
    </row>
    <row r="187" spans="1:11">
      <c r="A187" t="s">
        <v>3</v>
      </c>
      <c r="B187" t="s">
        <v>622</v>
      </c>
      <c r="C187" s="202" t="s">
        <v>623</v>
      </c>
      <c r="D187" s="140">
        <v>1</v>
      </c>
      <c r="E187" s="17">
        <v>3</v>
      </c>
      <c r="F187" s="140">
        <v>1</v>
      </c>
      <c r="G187" s="140">
        <v>6</v>
      </c>
      <c r="H187" s="140">
        <v>7</v>
      </c>
      <c r="I187" s="17">
        <v>12</v>
      </c>
      <c r="J187" s="17">
        <v>7</v>
      </c>
      <c r="K187" s="17">
        <v>19</v>
      </c>
    </row>
    <row r="188" spans="1:11">
      <c r="A188" t="s">
        <v>3</v>
      </c>
      <c r="B188" t="s">
        <v>624</v>
      </c>
      <c r="C188" s="202" t="s">
        <v>625</v>
      </c>
      <c r="D188" s="140">
        <v>3</v>
      </c>
      <c r="E188" s="17">
        <v>26</v>
      </c>
      <c r="F188" s="140">
        <v>21</v>
      </c>
      <c r="G188" s="140">
        <v>37</v>
      </c>
      <c r="H188" s="140">
        <v>58</v>
      </c>
      <c r="I188" s="17">
        <v>242</v>
      </c>
      <c r="J188" s="17">
        <v>218</v>
      </c>
      <c r="K188" s="17">
        <v>460</v>
      </c>
    </row>
    <row r="189" spans="1:11">
      <c r="A189" t="s">
        <v>3</v>
      </c>
      <c r="B189" t="s">
        <v>626</v>
      </c>
      <c r="C189" s="202" t="s">
        <v>627</v>
      </c>
      <c r="D189" s="140">
        <v>1</v>
      </c>
      <c r="E189" s="17">
        <v>2</v>
      </c>
      <c r="F189" s="140">
        <v>1</v>
      </c>
      <c r="G189" s="140">
        <v>3</v>
      </c>
      <c r="H189" s="140">
        <v>4</v>
      </c>
      <c r="I189" s="17">
        <v>1</v>
      </c>
      <c r="J189" s="17">
        <v>3</v>
      </c>
      <c r="K189" s="17">
        <v>4</v>
      </c>
    </row>
    <row r="190" spans="1:11">
      <c r="A190" t="s">
        <v>3</v>
      </c>
      <c r="B190" t="s">
        <v>628</v>
      </c>
      <c r="C190" s="202" t="s">
        <v>629</v>
      </c>
      <c r="D190" s="140">
        <v>2</v>
      </c>
      <c r="E190" s="17">
        <v>17</v>
      </c>
      <c r="F190" s="140">
        <v>9</v>
      </c>
      <c r="G190" s="140">
        <v>31</v>
      </c>
      <c r="H190" s="140">
        <v>40</v>
      </c>
      <c r="I190" s="17">
        <v>153</v>
      </c>
      <c r="J190" s="17">
        <v>124</v>
      </c>
      <c r="K190" s="17">
        <v>277</v>
      </c>
    </row>
    <row r="191" spans="1:11">
      <c r="A191" t="s">
        <v>3</v>
      </c>
      <c r="B191" t="s">
        <v>630</v>
      </c>
      <c r="C191" s="202" t="s">
        <v>631</v>
      </c>
      <c r="D191" s="140">
        <v>2</v>
      </c>
      <c r="E191" s="17">
        <v>17</v>
      </c>
      <c r="F191" s="140">
        <v>16</v>
      </c>
      <c r="G191" s="140">
        <v>20</v>
      </c>
      <c r="H191" s="140">
        <v>36</v>
      </c>
      <c r="I191" s="17">
        <v>195</v>
      </c>
      <c r="J191" s="17">
        <v>138</v>
      </c>
      <c r="K191" s="17">
        <v>333</v>
      </c>
    </row>
    <row r="192" spans="1:11">
      <c r="A192" t="s">
        <v>3</v>
      </c>
      <c r="B192" t="s">
        <v>632</v>
      </c>
      <c r="C192" s="202" t="s">
        <v>633</v>
      </c>
      <c r="D192" s="140">
        <v>1</v>
      </c>
      <c r="E192" s="17">
        <v>6</v>
      </c>
      <c r="F192" s="140">
        <v>4</v>
      </c>
      <c r="G192" s="140">
        <v>8</v>
      </c>
      <c r="H192" s="140">
        <v>12</v>
      </c>
      <c r="I192" s="17">
        <v>24</v>
      </c>
      <c r="J192" s="17">
        <v>30</v>
      </c>
      <c r="K192" s="17">
        <v>54</v>
      </c>
    </row>
    <row r="193" spans="1:11">
      <c r="A193" t="s">
        <v>3</v>
      </c>
      <c r="B193" t="s">
        <v>634</v>
      </c>
      <c r="C193" s="202" t="s">
        <v>635</v>
      </c>
      <c r="D193" s="140">
        <v>1</v>
      </c>
      <c r="E193" s="17">
        <v>5</v>
      </c>
      <c r="F193" s="140">
        <v>1</v>
      </c>
      <c r="G193" s="140">
        <v>8</v>
      </c>
      <c r="H193" s="140">
        <v>9</v>
      </c>
      <c r="I193" s="17">
        <v>25</v>
      </c>
      <c r="J193" s="17">
        <v>29</v>
      </c>
      <c r="K193" s="17">
        <v>54</v>
      </c>
    </row>
    <row r="194" spans="1:11">
      <c r="A194" t="s">
        <v>3</v>
      </c>
      <c r="B194" t="s">
        <v>636</v>
      </c>
      <c r="C194" s="202" t="s">
        <v>637</v>
      </c>
      <c r="D194" s="140">
        <v>6</v>
      </c>
      <c r="E194" s="17">
        <v>64</v>
      </c>
      <c r="F194" s="140">
        <v>38</v>
      </c>
      <c r="G194" s="140">
        <v>98</v>
      </c>
      <c r="H194" s="140">
        <v>136</v>
      </c>
      <c r="I194" s="17">
        <v>535</v>
      </c>
      <c r="J194" s="17">
        <v>497</v>
      </c>
      <c r="K194" s="17">
        <v>1032</v>
      </c>
    </row>
    <row r="195" spans="1:11">
      <c r="A195" t="s">
        <v>3</v>
      </c>
      <c r="B195" t="s">
        <v>638</v>
      </c>
      <c r="C195" s="202" t="s">
        <v>639</v>
      </c>
      <c r="D195" s="140">
        <v>2</v>
      </c>
      <c r="E195" s="17">
        <v>16</v>
      </c>
      <c r="F195" s="140">
        <v>11</v>
      </c>
      <c r="G195" s="140">
        <v>30</v>
      </c>
      <c r="H195" s="140">
        <v>41</v>
      </c>
      <c r="I195" s="17">
        <v>148</v>
      </c>
      <c r="J195" s="17">
        <v>124</v>
      </c>
      <c r="K195" s="17">
        <v>272</v>
      </c>
    </row>
    <row r="196" spans="1:11">
      <c r="A196" t="s">
        <v>3</v>
      </c>
      <c r="B196" t="s">
        <v>640</v>
      </c>
      <c r="C196" s="202" t="s">
        <v>641</v>
      </c>
      <c r="D196" s="140">
        <v>1</v>
      </c>
      <c r="E196" s="17">
        <v>1</v>
      </c>
      <c r="F196" s="140">
        <v>2</v>
      </c>
      <c r="G196" s="140">
        <v>3</v>
      </c>
      <c r="H196" s="140">
        <v>5</v>
      </c>
      <c r="I196" s="17">
        <v>4</v>
      </c>
      <c r="J196" s="17">
        <v>4</v>
      </c>
      <c r="K196" s="17">
        <v>8</v>
      </c>
    </row>
    <row r="197" spans="1:11">
      <c r="A197" t="s">
        <v>3</v>
      </c>
      <c r="B197" t="s">
        <v>642</v>
      </c>
      <c r="C197" s="202" t="s">
        <v>643</v>
      </c>
      <c r="D197" s="140">
        <v>1</v>
      </c>
      <c r="E197" s="17">
        <v>6</v>
      </c>
      <c r="F197" s="140">
        <v>3</v>
      </c>
      <c r="G197" s="140">
        <v>12</v>
      </c>
      <c r="H197" s="140">
        <v>15</v>
      </c>
      <c r="I197" s="17">
        <v>40</v>
      </c>
      <c r="J197" s="17">
        <v>38</v>
      </c>
      <c r="K197" s="17">
        <v>78</v>
      </c>
    </row>
    <row r="198" spans="1:11">
      <c r="A198" t="s">
        <v>3</v>
      </c>
      <c r="B198" t="s">
        <v>644</v>
      </c>
      <c r="C198" s="202" t="s">
        <v>3</v>
      </c>
      <c r="D198" s="140">
        <v>44</v>
      </c>
      <c r="E198" s="17">
        <v>673</v>
      </c>
      <c r="F198" s="140">
        <v>424</v>
      </c>
      <c r="G198" s="140">
        <v>906</v>
      </c>
      <c r="H198" s="140">
        <v>1330</v>
      </c>
      <c r="I198" s="17">
        <v>7540</v>
      </c>
      <c r="J198" s="17">
        <v>7693</v>
      </c>
      <c r="K198" s="17">
        <v>15233</v>
      </c>
    </row>
    <row r="199" spans="1:11">
      <c r="A199" t="s">
        <v>3</v>
      </c>
      <c r="B199" t="s">
        <v>645</v>
      </c>
      <c r="C199" s="202" t="s">
        <v>646</v>
      </c>
      <c r="D199" s="140">
        <v>2</v>
      </c>
      <c r="E199" s="17">
        <v>16</v>
      </c>
      <c r="F199" s="140">
        <v>13</v>
      </c>
      <c r="G199" s="140">
        <v>30</v>
      </c>
      <c r="H199" s="140">
        <v>43</v>
      </c>
      <c r="I199" s="17">
        <v>145</v>
      </c>
      <c r="J199" s="17">
        <v>129</v>
      </c>
      <c r="K199" s="17">
        <v>274</v>
      </c>
    </row>
    <row r="200" spans="1:11">
      <c r="A200" t="s">
        <v>3</v>
      </c>
      <c r="B200" t="s">
        <v>647</v>
      </c>
      <c r="C200" s="202" t="s">
        <v>648</v>
      </c>
      <c r="D200" s="140">
        <v>1</v>
      </c>
      <c r="E200" s="17">
        <v>1</v>
      </c>
      <c r="F200" s="140"/>
      <c r="G200" s="140">
        <v>5</v>
      </c>
      <c r="H200" s="140">
        <v>5</v>
      </c>
      <c r="I200" s="17">
        <v>1</v>
      </c>
      <c r="J200" s="17">
        <v>4</v>
      </c>
      <c r="K200" s="17">
        <v>5</v>
      </c>
    </row>
    <row r="201" spans="1:11">
      <c r="A201" t="s">
        <v>3</v>
      </c>
      <c r="B201" t="s">
        <v>649</v>
      </c>
      <c r="C201" s="202" t="s">
        <v>650</v>
      </c>
      <c r="D201" s="140">
        <v>1</v>
      </c>
      <c r="E201" s="17">
        <v>1</v>
      </c>
      <c r="F201" s="140"/>
      <c r="G201" s="140">
        <v>1</v>
      </c>
      <c r="H201" s="140">
        <v>1</v>
      </c>
      <c r="I201" s="17">
        <v>4</v>
      </c>
      <c r="J201" s="17"/>
      <c r="K201" s="17">
        <v>4</v>
      </c>
    </row>
    <row r="202" spans="1:11">
      <c r="A202" t="s">
        <v>3</v>
      </c>
      <c r="B202" t="s">
        <v>651</v>
      </c>
      <c r="C202" s="202" t="s">
        <v>652</v>
      </c>
      <c r="D202" s="140">
        <v>2</v>
      </c>
      <c r="E202" s="17">
        <v>33</v>
      </c>
      <c r="F202" s="140">
        <v>15</v>
      </c>
      <c r="G202" s="140">
        <v>60</v>
      </c>
      <c r="H202" s="140">
        <v>75</v>
      </c>
      <c r="I202" s="17">
        <v>380</v>
      </c>
      <c r="J202" s="17">
        <v>313</v>
      </c>
      <c r="K202" s="17">
        <v>693</v>
      </c>
    </row>
    <row r="203" spans="1:11">
      <c r="A203" t="s">
        <v>3</v>
      </c>
      <c r="B203" t="s">
        <v>653</v>
      </c>
      <c r="C203" s="202" t="s">
        <v>654</v>
      </c>
      <c r="D203" s="140">
        <v>1</v>
      </c>
      <c r="E203" s="17">
        <v>2</v>
      </c>
      <c r="F203" s="140"/>
      <c r="G203" s="140">
        <v>4</v>
      </c>
      <c r="H203" s="140">
        <v>4</v>
      </c>
      <c r="I203" s="17">
        <v>6</v>
      </c>
      <c r="J203" s="17">
        <v>6</v>
      </c>
      <c r="K203" s="17">
        <v>12</v>
      </c>
    </row>
    <row r="204" spans="1:11">
      <c r="A204" t="s">
        <v>3</v>
      </c>
      <c r="B204" t="s">
        <v>655</v>
      </c>
      <c r="C204" s="202" t="s">
        <v>656</v>
      </c>
      <c r="D204" s="140">
        <v>1</v>
      </c>
      <c r="E204" s="17">
        <v>2</v>
      </c>
      <c r="F204" s="140">
        <v>1</v>
      </c>
      <c r="G204" s="140">
        <v>4</v>
      </c>
      <c r="H204" s="140">
        <v>5</v>
      </c>
      <c r="I204" s="17">
        <v>7</v>
      </c>
      <c r="J204" s="17">
        <v>3</v>
      </c>
      <c r="K204" s="17">
        <v>10</v>
      </c>
    </row>
    <row r="205" spans="1:11">
      <c r="A205" t="s">
        <v>3</v>
      </c>
      <c r="B205" t="s">
        <v>657</v>
      </c>
      <c r="C205" s="202" t="s">
        <v>658</v>
      </c>
      <c r="D205" s="140">
        <v>1</v>
      </c>
      <c r="E205" s="17">
        <v>5</v>
      </c>
      <c r="F205" s="140">
        <v>1</v>
      </c>
      <c r="G205" s="140">
        <v>9</v>
      </c>
      <c r="H205" s="140">
        <v>10</v>
      </c>
      <c r="I205" s="17">
        <v>25</v>
      </c>
      <c r="J205" s="17">
        <v>26</v>
      </c>
      <c r="K205" s="17">
        <v>51</v>
      </c>
    </row>
    <row r="206" spans="1:11">
      <c r="A206" t="s">
        <v>3</v>
      </c>
      <c r="B206" t="s">
        <v>659</v>
      </c>
      <c r="C206" s="202" t="s">
        <v>660</v>
      </c>
      <c r="D206" s="140">
        <v>1</v>
      </c>
      <c r="E206" s="17">
        <v>8</v>
      </c>
      <c r="F206" s="140">
        <v>4</v>
      </c>
      <c r="G206" s="140">
        <v>12</v>
      </c>
      <c r="H206" s="140">
        <v>16</v>
      </c>
      <c r="I206" s="17">
        <v>39</v>
      </c>
      <c r="J206" s="17">
        <v>37</v>
      </c>
      <c r="K206" s="17">
        <v>76</v>
      </c>
    </row>
    <row r="207" spans="1:11">
      <c r="A207" t="s">
        <v>3</v>
      </c>
      <c r="B207" t="s">
        <v>661</v>
      </c>
      <c r="C207" s="202" t="s">
        <v>662</v>
      </c>
      <c r="D207" s="140">
        <v>1</v>
      </c>
      <c r="E207" s="17">
        <v>9</v>
      </c>
      <c r="F207" s="140">
        <v>3</v>
      </c>
      <c r="G207" s="140">
        <v>13</v>
      </c>
      <c r="H207" s="140">
        <v>16</v>
      </c>
      <c r="I207" s="17">
        <v>61</v>
      </c>
      <c r="J207" s="17">
        <v>43</v>
      </c>
      <c r="K207" s="17">
        <v>104</v>
      </c>
    </row>
    <row r="208" spans="1:11">
      <c r="A208" t="s">
        <v>3</v>
      </c>
      <c r="B208" t="s">
        <v>663</v>
      </c>
      <c r="C208" s="202" t="s">
        <v>664</v>
      </c>
      <c r="D208" s="140">
        <v>1</v>
      </c>
      <c r="E208" s="17">
        <v>9</v>
      </c>
      <c r="F208" s="140">
        <v>1</v>
      </c>
      <c r="G208" s="140">
        <v>7</v>
      </c>
      <c r="H208" s="140">
        <v>8</v>
      </c>
      <c r="I208" s="17">
        <v>14</v>
      </c>
      <c r="J208" s="17">
        <v>22</v>
      </c>
      <c r="K208" s="17">
        <v>36</v>
      </c>
    </row>
    <row r="209" spans="1:11">
      <c r="A209" t="s">
        <v>3</v>
      </c>
      <c r="B209" t="s">
        <v>665</v>
      </c>
      <c r="C209" s="202" t="s">
        <v>666</v>
      </c>
      <c r="D209" s="140">
        <v>1</v>
      </c>
      <c r="E209" s="17">
        <v>7</v>
      </c>
      <c r="F209" s="140">
        <v>2</v>
      </c>
      <c r="G209" s="140">
        <v>8</v>
      </c>
      <c r="H209" s="140">
        <v>10</v>
      </c>
      <c r="I209" s="17">
        <v>33</v>
      </c>
      <c r="J209" s="17">
        <v>28</v>
      </c>
      <c r="K209" s="17">
        <v>61</v>
      </c>
    </row>
    <row r="210" spans="1:11">
      <c r="A210" t="s">
        <v>3</v>
      </c>
      <c r="B210" t="s">
        <v>667</v>
      </c>
      <c r="C210" s="202" t="s">
        <v>668</v>
      </c>
      <c r="D210" s="140">
        <v>2</v>
      </c>
      <c r="E210" s="17">
        <v>9</v>
      </c>
      <c r="F210" s="140">
        <v>1</v>
      </c>
      <c r="G210" s="140">
        <v>13</v>
      </c>
      <c r="H210" s="140">
        <v>14</v>
      </c>
      <c r="I210" s="17">
        <v>58</v>
      </c>
      <c r="J210" s="17">
        <v>52</v>
      </c>
      <c r="K210" s="17">
        <v>110</v>
      </c>
    </row>
    <row r="211" spans="1:11">
      <c r="A211" t="s">
        <v>3</v>
      </c>
      <c r="B211" t="s">
        <v>669</v>
      </c>
      <c r="C211" s="202" t="s">
        <v>670</v>
      </c>
      <c r="D211" s="140">
        <v>5</v>
      </c>
      <c r="E211" s="17">
        <v>54</v>
      </c>
      <c r="F211" s="140">
        <v>35</v>
      </c>
      <c r="G211" s="140">
        <v>69</v>
      </c>
      <c r="H211" s="140">
        <v>104</v>
      </c>
      <c r="I211" s="17">
        <v>650</v>
      </c>
      <c r="J211" s="17">
        <v>403</v>
      </c>
      <c r="K211" s="17">
        <v>1053</v>
      </c>
    </row>
    <row r="212" spans="1:11">
      <c r="A212" t="s">
        <v>3</v>
      </c>
      <c r="B212" t="s">
        <v>671</v>
      </c>
      <c r="C212" s="202" t="s">
        <v>672</v>
      </c>
      <c r="D212" s="140">
        <v>2</v>
      </c>
      <c r="E212" s="17">
        <v>5</v>
      </c>
      <c r="F212" s="140">
        <v>4</v>
      </c>
      <c r="G212" s="140">
        <v>6</v>
      </c>
      <c r="H212" s="140">
        <v>10</v>
      </c>
      <c r="I212" s="17">
        <v>25</v>
      </c>
      <c r="J212" s="17">
        <v>20</v>
      </c>
      <c r="K212" s="17">
        <v>45</v>
      </c>
    </row>
    <row r="213" spans="1:11">
      <c r="A213" t="s">
        <v>3</v>
      </c>
      <c r="B213" t="s">
        <v>673</v>
      </c>
      <c r="C213" s="202" t="s">
        <v>674</v>
      </c>
      <c r="D213" s="140">
        <v>1</v>
      </c>
      <c r="E213" s="17">
        <v>1</v>
      </c>
      <c r="F213" s="140">
        <v>2</v>
      </c>
      <c r="G213" s="140">
        <v>2</v>
      </c>
      <c r="H213" s="140">
        <v>4</v>
      </c>
      <c r="I213" s="17">
        <v>4</v>
      </c>
      <c r="J213" s="17">
        <v>2</v>
      </c>
      <c r="K213" s="17">
        <v>6</v>
      </c>
    </row>
    <row r="214" spans="1:11">
      <c r="A214" t="s">
        <v>3</v>
      </c>
      <c r="B214" t="s">
        <v>675</v>
      </c>
      <c r="C214" s="202" t="s">
        <v>676</v>
      </c>
      <c r="D214" s="140">
        <v>1</v>
      </c>
      <c r="E214" s="17">
        <v>11</v>
      </c>
      <c r="F214" s="140">
        <v>1</v>
      </c>
      <c r="G214" s="140">
        <v>16</v>
      </c>
      <c r="H214" s="140">
        <v>17</v>
      </c>
      <c r="I214" s="17">
        <v>66</v>
      </c>
      <c r="J214" s="17">
        <v>56</v>
      </c>
      <c r="K214" s="17">
        <v>122</v>
      </c>
    </row>
    <row r="215" spans="1:11">
      <c r="A215" t="s">
        <v>3</v>
      </c>
      <c r="B215" t="s">
        <v>677</v>
      </c>
      <c r="C215" s="140" t="s">
        <v>678</v>
      </c>
      <c r="D215" s="140">
        <v>1</v>
      </c>
      <c r="E215" s="17">
        <v>1</v>
      </c>
      <c r="F215" s="140">
        <v>2</v>
      </c>
      <c r="G215" s="140">
        <v>2</v>
      </c>
      <c r="H215" s="140">
        <v>4</v>
      </c>
      <c r="I215" s="17">
        <v>3</v>
      </c>
      <c r="J215" s="17">
        <v>3</v>
      </c>
      <c r="K215" s="17">
        <v>6</v>
      </c>
    </row>
    <row r="216" spans="1:11">
      <c r="A216" t="s">
        <v>4</v>
      </c>
      <c r="B216" t="s">
        <v>679</v>
      </c>
      <c r="C216" s="202" t="s">
        <v>680</v>
      </c>
      <c r="D216" s="140">
        <v>5</v>
      </c>
      <c r="E216" s="17">
        <v>57</v>
      </c>
      <c r="F216" s="140">
        <v>45</v>
      </c>
      <c r="G216" s="140">
        <v>68</v>
      </c>
      <c r="H216" s="140">
        <v>113</v>
      </c>
      <c r="I216" s="17">
        <v>664</v>
      </c>
      <c r="J216" s="17">
        <v>479</v>
      </c>
      <c r="K216" s="17">
        <v>1143</v>
      </c>
    </row>
    <row r="217" spans="1:11">
      <c r="A217" t="s">
        <v>4</v>
      </c>
      <c r="B217" t="s">
        <v>681</v>
      </c>
      <c r="C217" s="202" t="s">
        <v>682</v>
      </c>
      <c r="D217" s="140">
        <v>2</v>
      </c>
      <c r="E217" s="17">
        <v>16</v>
      </c>
      <c r="F217" s="140">
        <v>15</v>
      </c>
      <c r="G217" s="140">
        <v>22</v>
      </c>
      <c r="H217" s="140">
        <v>37</v>
      </c>
      <c r="I217" s="17">
        <v>123</v>
      </c>
      <c r="J217" s="17">
        <v>101</v>
      </c>
      <c r="K217" s="17">
        <v>224</v>
      </c>
    </row>
    <row r="218" spans="1:11">
      <c r="A218" t="s">
        <v>4</v>
      </c>
      <c r="B218" t="s">
        <v>683</v>
      </c>
      <c r="C218" s="202" t="s">
        <v>684</v>
      </c>
      <c r="D218" s="140">
        <v>1</v>
      </c>
      <c r="E218" s="17">
        <v>4</v>
      </c>
      <c r="F218" s="140">
        <v>2</v>
      </c>
      <c r="G218" s="140">
        <v>7</v>
      </c>
      <c r="H218" s="140">
        <v>9</v>
      </c>
      <c r="I218" s="17">
        <v>29</v>
      </c>
      <c r="J218" s="17">
        <v>23</v>
      </c>
      <c r="K218" s="17">
        <v>52</v>
      </c>
    </row>
    <row r="219" spans="1:11">
      <c r="A219" t="s">
        <v>4</v>
      </c>
      <c r="B219" t="s">
        <v>685</v>
      </c>
      <c r="C219" s="202" t="s">
        <v>686</v>
      </c>
      <c r="D219" s="140">
        <v>2</v>
      </c>
      <c r="E219" s="17">
        <v>9</v>
      </c>
      <c r="F219" s="140">
        <v>2</v>
      </c>
      <c r="G219" s="140">
        <v>18</v>
      </c>
      <c r="H219" s="140">
        <v>20</v>
      </c>
      <c r="I219" s="17">
        <v>51</v>
      </c>
      <c r="J219" s="17">
        <v>44</v>
      </c>
      <c r="K219" s="17">
        <v>95</v>
      </c>
    </row>
    <row r="220" spans="1:11">
      <c r="A220" t="s">
        <v>4</v>
      </c>
      <c r="B220" t="s">
        <v>687</v>
      </c>
      <c r="C220" s="202" t="s">
        <v>688</v>
      </c>
      <c r="D220" s="140">
        <v>1</v>
      </c>
      <c r="E220" s="17">
        <v>4</v>
      </c>
      <c r="F220" s="140">
        <v>3</v>
      </c>
      <c r="G220" s="140">
        <v>5</v>
      </c>
      <c r="H220" s="140">
        <v>8</v>
      </c>
      <c r="I220" s="17">
        <v>30</v>
      </c>
      <c r="J220" s="17">
        <v>21</v>
      </c>
      <c r="K220" s="17">
        <v>51</v>
      </c>
    </row>
    <row r="221" spans="1:11">
      <c r="A221" t="s">
        <v>4</v>
      </c>
      <c r="B221" t="s">
        <v>689</v>
      </c>
      <c r="C221" s="202" t="s">
        <v>690</v>
      </c>
      <c r="D221" s="140">
        <v>2</v>
      </c>
      <c r="E221" s="17">
        <v>18</v>
      </c>
      <c r="F221" s="140">
        <v>23</v>
      </c>
      <c r="G221" s="140">
        <v>20</v>
      </c>
      <c r="H221" s="140">
        <v>43</v>
      </c>
      <c r="I221" s="17">
        <v>148</v>
      </c>
      <c r="J221" s="17">
        <v>139</v>
      </c>
      <c r="K221" s="17">
        <v>287</v>
      </c>
    </row>
    <row r="222" spans="1:11">
      <c r="A222" t="s">
        <v>4</v>
      </c>
      <c r="B222" t="s">
        <v>691</v>
      </c>
      <c r="C222" s="202" t="s">
        <v>692</v>
      </c>
      <c r="D222" s="140">
        <v>1</v>
      </c>
      <c r="E222" s="17">
        <v>5</v>
      </c>
      <c r="F222" s="140">
        <v>2</v>
      </c>
      <c r="G222" s="140">
        <v>8</v>
      </c>
      <c r="H222" s="140">
        <v>10</v>
      </c>
      <c r="I222" s="17">
        <v>24</v>
      </c>
      <c r="J222" s="17">
        <v>17</v>
      </c>
      <c r="K222" s="17">
        <v>41</v>
      </c>
    </row>
    <row r="223" spans="1:11">
      <c r="A223" t="s">
        <v>4</v>
      </c>
      <c r="B223" t="s">
        <v>693</v>
      </c>
      <c r="C223" s="202" t="s">
        <v>694</v>
      </c>
      <c r="D223" s="140">
        <v>1</v>
      </c>
      <c r="E223" s="17">
        <v>5</v>
      </c>
      <c r="F223" s="140">
        <v>1</v>
      </c>
      <c r="G223" s="140">
        <v>9</v>
      </c>
      <c r="H223" s="140">
        <v>10</v>
      </c>
      <c r="I223" s="17">
        <v>25</v>
      </c>
      <c r="J223" s="17">
        <v>21</v>
      </c>
      <c r="K223" s="17">
        <v>46</v>
      </c>
    </row>
    <row r="224" spans="1:11">
      <c r="A224" t="s">
        <v>4</v>
      </c>
      <c r="B224" t="s">
        <v>695</v>
      </c>
      <c r="C224" s="202" t="s">
        <v>696</v>
      </c>
      <c r="D224" s="140">
        <v>10</v>
      </c>
      <c r="E224" s="17">
        <v>106</v>
      </c>
      <c r="F224" s="140">
        <v>64</v>
      </c>
      <c r="G224" s="140">
        <v>155</v>
      </c>
      <c r="H224" s="140">
        <v>219</v>
      </c>
      <c r="I224" s="17">
        <v>1104</v>
      </c>
      <c r="J224" s="17">
        <v>994</v>
      </c>
      <c r="K224" s="17">
        <v>2098</v>
      </c>
    </row>
    <row r="225" spans="1:11">
      <c r="A225" t="s">
        <v>4</v>
      </c>
      <c r="B225" t="s">
        <v>697</v>
      </c>
      <c r="C225" s="202" t="s">
        <v>698</v>
      </c>
      <c r="D225" s="140">
        <v>1</v>
      </c>
      <c r="E225" s="17">
        <v>1</v>
      </c>
      <c r="F225" s="140"/>
      <c r="G225" s="140">
        <v>1</v>
      </c>
      <c r="H225" s="140">
        <v>1</v>
      </c>
      <c r="I225" s="17">
        <v>3</v>
      </c>
      <c r="J225" s="17">
        <v>3</v>
      </c>
      <c r="K225" s="17">
        <v>6</v>
      </c>
    </row>
    <row r="226" spans="1:11">
      <c r="A226" t="s">
        <v>4</v>
      </c>
      <c r="B226" t="s">
        <v>699</v>
      </c>
      <c r="C226" s="202" t="s">
        <v>700</v>
      </c>
      <c r="D226" s="140">
        <v>4</v>
      </c>
      <c r="E226" s="17">
        <v>39</v>
      </c>
      <c r="F226" s="140">
        <v>23</v>
      </c>
      <c r="G226" s="140">
        <v>44</v>
      </c>
      <c r="H226" s="140">
        <v>67</v>
      </c>
      <c r="I226" s="17">
        <v>571</v>
      </c>
      <c r="J226" s="17">
        <v>324</v>
      </c>
      <c r="K226" s="17">
        <v>895</v>
      </c>
    </row>
    <row r="227" spans="1:11">
      <c r="A227" t="s">
        <v>4</v>
      </c>
      <c r="B227" t="s">
        <v>701</v>
      </c>
      <c r="C227" s="202" t="s">
        <v>702</v>
      </c>
      <c r="D227" s="140">
        <v>1</v>
      </c>
      <c r="E227" s="17">
        <v>13</v>
      </c>
      <c r="F227" s="140">
        <v>8</v>
      </c>
      <c r="G227" s="140">
        <v>20</v>
      </c>
      <c r="H227" s="140">
        <v>28</v>
      </c>
      <c r="I227" s="17">
        <v>84</v>
      </c>
      <c r="J227" s="17">
        <v>77</v>
      </c>
      <c r="K227" s="17">
        <v>161</v>
      </c>
    </row>
    <row r="228" spans="1:11">
      <c r="A228" t="s">
        <v>4</v>
      </c>
      <c r="B228" t="s">
        <v>703</v>
      </c>
      <c r="C228" s="202" t="s">
        <v>704</v>
      </c>
      <c r="D228" s="140">
        <v>1</v>
      </c>
      <c r="E228" s="17">
        <v>9</v>
      </c>
      <c r="F228" s="140">
        <v>7</v>
      </c>
      <c r="G228" s="140">
        <v>11</v>
      </c>
      <c r="H228" s="140">
        <v>18</v>
      </c>
      <c r="I228" s="17">
        <v>35</v>
      </c>
      <c r="J228" s="17">
        <v>35</v>
      </c>
      <c r="K228" s="17">
        <v>70</v>
      </c>
    </row>
    <row r="229" spans="1:11">
      <c r="A229" t="s">
        <v>4</v>
      </c>
      <c r="B229" t="s">
        <v>705</v>
      </c>
      <c r="C229" s="202" t="s">
        <v>706</v>
      </c>
      <c r="D229" s="140">
        <v>1</v>
      </c>
      <c r="E229" s="17">
        <v>1</v>
      </c>
      <c r="F229" s="140"/>
      <c r="G229" s="140">
        <v>2</v>
      </c>
      <c r="H229" s="140">
        <v>2</v>
      </c>
      <c r="I229" s="17">
        <v>6</v>
      </c>
      <c r="J229" s="17">
        <v>2</v>
      </c>
      <c r="K229" s="17">
        <v>8</v>
      </c>
    </row>
    <row r="230" spans="1:11">
      <c r="A230" t="s">
        <v>4</v>
      </c>
      <c r="B230" t="s">
        <v>707</v>
      </c>
      <c r="C230" s="202" t="s">
        <v>708</v>
      </c>
      <c r="D230" s="140">
        <v>1</v>
      </c>
      <c r="E230" s="17">
        <v>3</v>
      </c>
      <c r="F230" s="140">
        <v>2</v>
      </c>
      <c r="G230" s="140">
        <v>7</v>
      </c>
      <c r="H230" s="140">
        <v>9</v>
      </c>
      <c r="I230" s="17">
        <v>19</v>
      </c>
      <c r="J230" s="17">
        <v>16</v>
      </c>
      <c r="K230" s="17">
        <v>35</v>
      </c>
    </row>
    <row r="231" spans="1:11">
      <c r="A231" t="s">
        <v>4</v>
      </c>
      <c r="B231" t="s">
        <v>709</v>
      </c>
      <c r="C231" s="202" t="s">
        <v>710</v>
      </c>
      <c r="D231" s="140">
        <v>1</v>
      </c>
      <c r="E231" s="17">
        <v>6</v>
      </c>
      <c r="F231" s="140">
        <v>3</v>
      </c>
      <c r="G231" s="140">
        <v>9</v>
      </c>
      <c r="H231" s="140">
        <v>12</v>
      </c>
      <c r="I231" s="17">
        <v>47</v>
      </c>
      <c r="J231" s="17">
        <v>23</v>
      </c>
      <c r="K231" s="17">
        <v>70</v>
      </c>
    </row>
    <row r="232" spans="1:11">
      <c r="A232" t="s">
        <v>4</v>
      </c>
      <c r="B232" t="s">
        <v>711</v>
      </c>
      <c r="C232" s="202" t="s">
        <v>712</v>
      </c>
      <c r="D232" s="140">
        <v>2</v>
      </c>
      <c r="E232" s="17">
        <v>7</v>
      </c>
      <c r="F232" s="140">
        <v>3</v>
      </c>
      <c r="G232" s="140">
        <v>8</v>
      </c>
      <c r="H232" s="140">
        <v>11</v>
      </c>
      <c r="I232" s="17">
        <v>42</v>
      </c>
      <c r="J232" s="17">
        <v>31</v>
      </c>
      <c r="K232" s="17">
        <v>73</v>
      </c>
    </row>
    <row r="233" spans="1:11">
      <c r="A233" t="s">
        <v>4</v>
      </c>
      <c r="B233" t="s">
        <v>713</v>
      </c>
      <c r="C233" s="202" t="s">
        <v>714</v>
      </c>
      <c r="D233" s="140">
        <v>1</v>
      </c>
      <c r="E233" s="17">
        <v>7</v>
      </c>
      <c r="F233" s="140">
        <v>1</v>
      </c>
      <c r="G233" s="140">
        <v>12</v>
      </c>
      <c r="H233" s="140">
        <v>13</v>
      </c>
      <c r="I233" s="17">
        <v>20</v>
      </c>
      <c r="J233" s="17">
        <v>35</v>
      </c>
      <c r="K233" s="17">
        <v>55</v>
      </c>
    </row>
    <row r="234" spans="1:11">
      <c r="A234" t="s">
        <v>4</v>
      </c>
      <c r="B234" t="s">
        <v>715</v>
      </c>
      <c r="C234" s="202" t="s">
        <v>716</v>
      </c>
      <c r="D234" s="140">
        <v>5</v>
      </c>
      <c r="E234" s="17">
        <v>43</v>
      </c>
      <c r="F234" s="140">
        <v>8</v>
      </c>
      <c r="G234" s="140">
        <v>59</v>
      </c>
      <c r="H234" s="140">
        <v>67</v>
      </c>
      <c r="I234" s="17">
        <v>433</v>
      </c>
      <c r="J234" s="17">
        <v>402</v>
      </c>
      <c r="K234" s="17">
        <v>835</v>
      </c>
    </row>
    <row r="235" spans="1:11">
      <c r="A235" t="s">
        <v>4</v>
      </c>
      <c r="B235" t="s">
        <v>717</v>
      </c>
      <c r="C235" s="202" t="s">
        <v>718</v>
      </c>
      <c r="D235" s="140">
        <v>1</v>
      </c>
      <c r="E235" s="17">
        <v>12</v>
      </c>
      <c r="F235" s="140">
        <v>3</v>
      </c>
      <c r="G235" s="140">
        <v>16</v>
      </c>
      <c r="H235" s="140">
        <v>19</v>
      </c>
      <c r="I235" s="17">
        <v>84</v>
      </c>
      <c r="J235" s="17">
        <v>73</v>
      </c>
      <c r="K235" s="17">
        <v>157</v>
      </c>
    </row>
    <row r="236" spans="1:11">
      <c r="A236" t="s">
        <v>4</v>
      </c>
      <c r="B236" t="s">
        <v>719</v>
      </c>
      <c r="C236" s="202" t="s">
        <v>720</v>
      </c>
      <c r="D236" s="140">
        <v>1</v>
      </c>
      <c r="E236" s="17">
        <v>3</v>
      </c>
      <c r="F236" s="140">
        <v>2</v>
      </c>
      <c r="G236" s="140">
        <v>7</v>
      </c>
      <c r="H236" s="140">
        <v>9</v>
      </c>
      <c r="I236" s="17">
        <v>21</v>
      </c>
      <c r="J236" s="17">
        <v>11</v>
      </c>
      <c r="K236" s="17">
        <v>32</v>
      </c>
    </row>
    <row r="237" spans="1:11">
      <c r="A237" t="s">
        <v>4</v>
      </c>
      <c r="B237" t="s">
        <v>721</v>
      </c>
      <c r="C237" s="202" t="s">
        <v>722</v>
      </c>
      <c r="D237" s="140">
        <v>8</v>
      </c>
      <c r="E237" s="17">
        <v>111</v>
      </c>
      <c r="F237" s="140">
        <v>77</v>
      </c>
      <c r="G237" s="140">
        <v>162</v>
      </c>
      <c r="H237" s="140">
        <v>239</v>
      </c>
      <c r="I237" s="17">
        <v>1077</v>
      </c>
      <c r="J237" s="17">
        <v>1016</v>
      </c>
      <c r="K237" s="17">
        <v>2093</v>
      </c>
    </row>
    <row r="238" spans="1:11">
      <c r="A238" t="s">
        <v>4</v>
      </c>
      <c r="B238" t="s">
        <v>723</v>
      </c>
      <c r="C238" s="202" t="s">
        <v>724</v>
      </c>
      <c r="D238" s="140">
        <v>1</v>
      </c>
      <c r="E238" s="17">
        <v>8</v>
      </c>
      <c r="F238" s="140">
        <v>2</v>
      </c>
      <c r="G238" s="140">
        <v>14</v>
      </c>
      <c r="H238" s="140">
        <v>16</v>
      </c>
      <c r="I238" s="17">
        <v>25</v>
      </c>
      <c r="J238" s="17">
        <v>35</v>
      </c>
      <c r="K238" s="17">
        <v>60</v>
      </c>
    </row>
    <row r="239" spans="1:11">
      <c r="A239" t="s">
        <v>4</v>
      </c>
      <c r="B239" t="s">
        <v>725</v>
      </c>
      <c r="C239" s="202" t="s">
        <v>726</v>
      </c>
      <c r="D239" s="140">
        <v>2</v>
      </c>
      <c r="E239" s="17">
        <v>14</v>
      </c>
      <c r="F239" s="140">
        <v>5</v>
      </c>
      <c r="G239" s="140">
        <v>20</v>
      </c>
      <c r="H239" s="140">
        <v>25</v>
      </c>
      <c r="I239" s="17">
        <v>114</v>
      </c>
      <c r="J239" s="17">
        <v>75</v>
      </c>
      <c r="K239" s="17">
        <v>189</v>
      </c>
    </row>
    <row r="240" spans="1:11">
      <c r="A240" t="s">
        <v>4</v>
      </c>
      <c r="B240" t="s">
        <v>727</v>
      </c>
      <c r="C240" s="202" t="s">
        <v>728</v>
      </c>
      <c r="D240" s="140">
        <v>2</v>
      </c>
      <c r="E240" s="17">
        <v>18</v>
      </c>
      <c r="F240" s="140">
        <v>18</v>
      </c>
      <c r="G240" s="140">
        <v>26</v>
      </c>
      <c r="H240" s="140">
        <v>44</v>
      </c>
      <c r="I240" s="17">
        <v>139</v>
      </c>
      <c r="J240" s="17">
        <v>135</v>
      </c>
      <c r="K240" s="17">
        <v>274</v>
      </c>
    </row>
    <row r="241" spans="1:11">
      <c r="A241" t="s">
        <v>4</v>
      </c>
      <c r="B241" t="s">
        <v>729</v>
      </c>
      <c r="C241" s="140" t="s">
        <v>730</v>
      </c>
      <c r="D241" s="140">
        <v>1</v>
      </c>
      <c r="E241" s="17">
        <v>5</v>
      </c>
      <c r="F241" s="140">
        <v>4</v>
      </c>
      <c r="G241" s="140">
        <v>8</v>
      </c>
      <c r="H241" s="140">
        <v>12</v>
      </c>
      <c r="I241" s="17">
        <v>32</v>
      </c>
      <c r="J241" s="17">
        <v>32</v>
      </c>
      <c r="K241" s="17">
        <v>64</v>
      </c>
    </row>
    <row r="242" spans="1:11">
      <c r="A242" t="s">
        <v>4</v>
      </c>
      <c r="B242" t="s">
        <v>731</v>
      </c>
      <c r="C242" s="202" t="s">
        <v>732</v>
      </c>
      <c r="D242" s="140">
        <v>1</v>
      </c>
      <c r="E242" s="17">
        <v>2</v>
      </c>
      <c r="F242" s="140">
        <v>2</v>
      </c>
      <c r="G242" s="140">
        <v>5</v>
      </c>
      <c r="H242" s="140">
        <v>7</v>
      </c>
      <c r="I242" s="17">
        <v>8</v>
      </c>
      <c r="J242" s="17">
        <v>13</v>
      </c>
      <c r="K242" s="17">
        <v>21</v>
      </c>
    </row>
    <row r="243" spans="1:11">
      <c r="A243" t="s">
        <v>4</v>
      </c>
      <c r="B243" t="s">
        <v>733</v>
      </c>
      <c r="C243" s="202" t="s">
        <v>734</v>
      </c>
      <c r="D243" s="140">
        <v>1</v>
      </c>
      <c r="E243" s="17">
        <v>7</v>
      </c>
      <c r="F243" s="140">
        <v>1</v>
      </c>
      <c r="G243" s="140">
        <v>12</v>
      </c>
      <c r="H243" s="140">
        <v>13</v>
      </c>
      <c r="I243" s="17">
        <v>29</v>
      </c>
      <c r="J243" s="17">
        <v>34</v>
      </c>
      <c r="K243" s="17">
        <v>63</v>
      </c>
    </row>
    <row r="244" spans="1:11">
      <c r="A244" t="s">
        <v>4</v>
      </c>
      <c r="B244" t="s">
        <v>735</v>
      </c>
      <c r="C244" s="202" t="s">
        <v>736</v>
      </c>
      <c r="D244" s="140">
        <v>1</v>
      </c>
      <c r="E244" s="17">
        <v>3</v>
      </c>
      <c r="F244" s="140">
        <v>2</v>
      </c>
      <c r="G244" s="140">
        <v>5</v>
      </c>
      <c r="H244" s="140">
        <v>7</v>
      </c>
      <c r="I244" s="17">
        <v>14</v>
      </c>
      <c r="J244" s="17">
        <v>19</v>
      </c>
      <c r="K244" s="17">
        <v>33</v>
      </c>
    </row>
    <row r="245" spans="1:11">
      <c r="A245" t="s">
        <v>4</v>
      </c>
      <c r="B245" t="s">
        <v>737</v>
      </c>
      <c r="C245" s="202" t="s">
        <v>738</v>
      </c>
      <c r="D245" s="140">
        <v>1</v>
      </c>
      <c r="E245" s="17">
        <v>4</v>
      </c>
      <c r="F245" s="140"/>
      <c r="G245" s="140">
        <v>10</v>
      </c>
      <c r="H245" s="140">
        <v>10</v>
      </c>
      <c r="I245" s="17">
        <v>18</v>
      </c>
      <c r="J245" s="17">
        <v>17</v>
      </c>
      <c r="K245" s="17">
        <v>35</v>
      </c>
    </row>
    <row r="246" spans="1:11">
      <c r="A246" t="s">
        <v>4</v>
      </c>
      <c r="B246" t="s">
        <v>739</v>
      </c>
      <c r="C246" s="202" t="s">
        <v>740</v>
      </c>
      <c r="D246" s="140">
        <v>4</v>
      </c>
      <c r="E246" s="17">
        <v>54</v>
      </c>
      <c r="F246" s="140">
        <v>29</v>
      </c>
      <c r="G246" s="140">
        <v>79</v>
      </c>
      <c r="H246" s="140">
        <v>108</v>
      </c>
      <c r="I246" s="17">
        <v>603</v>
      </c>
      <c r="J246" s="17">
        <v>553</v>
      </c>
      <c r="K246" s="17">
        <v>1156</v>
      </c>
    </row>
    <row r="247" spans="1:11">
      <c r="A247" t="s">
        <v>4</v>
      </c>
      <c r="B247" t="s">
        <v>741</v>
      </c>
      <c r="C247" s="202" t="s">
        <v>742</v>
      </c>
      <c r="D247" s="140">
        <v>1</v>
      </c>
      <c r="E247" s="17">
        <v>8</v>
      </c>
      <c r="F247" s="140">
        <v>2</v>
      </c>
      <c r="G247" s="140">
        <v>14</v>
      </c>
      <c r="H247" s="140">
        <v>16</v>
      </c>
      <c r="I247" s="17">
        <v>32</v>
      </c>
      <c r="J247" s="17">
        <v>37</v>
      </c>
      <c r="K247" s="17">
        <v>69</v>
      </c>
    </row>
    <row r="248" spans="1:11">
      <c r="A248" t="s">
        <v>4</v>
      </c>
      <c r="B248" t="s">
        <v>743</v>
      </c>
      <c r="C248" s="202" t="s">
        <v>744</v>
      </c>
      <c r="D248" s="140">
        <v>3</v>
      </c>
      <c r="E248" s="17">
        <v>18</v>
      </c>
      <c r="F248" s="140">
        <v>13</v>
      </c>
      <c r="G248" s="140">
        <v>27</v>
      </c>
      <c r="H248" s="140">
        <v>40</v>
      </c>
      <c r="I248" s="17">
        <v>120</v>
      </c>
      <c r="J248" s="17">
        <v>119</v>
      </c>
      <c r="K248" s="17">
        <v>239</v>
      </c>
    </row>
    <row r="249" spans="1:11">
      <c r="A249" t="s">
        <v>4</v>
      </c>
      <c r="B249" t="s">
        <v>745</v>
      </c>
      <c r="C249" s="202" t="s">
        <v>746</v>
      </c>
      <c r="D249" s="140">
        <v>1</v>
      </c>
      <c r="E249" s="17">
        <v>7</v>
      </c>
      <c r="F249" s="140">
        <v>1</v>
      </c>
      <c r="G249" s="140">
        <v>11</v>
      </c>
      <c r="H249" s="140">
        <v>12</v>
      </c>
      <c r="I249" s="17">
        <v>39</v>
      </c>
      <c r="J249" s="17">
        <v>40</v>
      </c>
      <c r="K249" s="17">
        <v>79</v>
      </c>
    </row>
    <row r="250" spans="1:11">
      <c r="A250" t="s">
        <v>4</v>
      </c>
      <c r="B250" t="s">
        <v>747</v>
      </c>
      <c r="C250" s="202" t="s">
        <v>748</v>
      </c>
      <c r="D250" s="140">
        <v>1</v>
      </c>
      <c r="E250" s="17">
        <v>9</v>
      </c>
      <c r="F250" s="140">
        <v>8</v>
      </c>
      <c r="G250" s="140">
        <v>16</v>
      </c>
      <c r="H250" s="140">
        <v>24</v>
      </c>
      <c r="I250" s="17">
        <v>55</v>
      </c>
      <c r="J250" s="17">
        <v>49</v>
      </c>
      <c r="K250" s="17">
        <v>104</v>
      </c>
    </row>
    <row r="251" spans="1:11">
      <c r="A251" t="s">
        <v>4</v>
      </c>
      <c r="B251" t="s">
        <v>749</v>
      </c>
      <c r="C251" s="202" t="s">
        <v>750</v>
      </c>
      <c r="D251" s="140">
        <v>2</v>
      </c>
      <c r="E251" s="17">
        <v>14</v>
      </c>
      <c r="F251" s="140">
        <v>15</v>
      </c>
      <c r="G251" s="140">
        <v>26</v>
      </c>
      <c r="H251" s="140">
        <v>41</v>
      </c>
      <c r="I251" s="17">
        <v>124</v>
      </c>
      <c r="J251" s="17">
        <v>105</v>
      </c>
      <c r="K251" s="17">
        <v>229</v>
      </c>
    </row>
    <row r="252" spans="1:11">
      <c r="A252" t="s">
        <v>4</v>
      </c>
      <c r="B252" t="s">
        <v>751</v>
      </c>
      <c r="C252" s="202" t="s">
        <v>752</v>
      </c>
      <c r="D252" s="140">
        <v>1</v>
      </c>
      <c r="E252" s="17">
        <v>9</v>
      </c>
      <c r="F252" s="140">
        <v>6</v>
      </c>
      <c r="G252" s="140">
        <v>21</v>
      </c>
      <c r="H252" s="140">
        <v>27</v>
      </c>
      <c r="I252" s="17">
        <v>79</v>
      </c>
      <c r="J252" s="17">
        <v>50</v>
      </c>
      <c r="K252" s="17">
        <v>129</v>
      </c>
    </row>
    <row r="253" spans="1:11">
      <c r="A253" t="s">
        <v>4</v>
      </c>
      <c r="B253" t="s">
        <v>753</v>
      </c>
      <c r="C253" s="202" t="s">
        <v>754</v>
      </c>
      <c r="D253" s="140">
        <v>1</v>
      </c>
      <c r="E253" s="17">
        <v>2</v>
      </c>
      <c r="F253" s="140">
        <v>1</v>
      </c>
      <c r="G253" s="140">
        <v>5</v>
      </c>
      <c r="H253" s="140">
        <v>6</v>
      </c>
      <c r="I253" s="17">
        <v>10</v>
      </c>
      <c r="J253" s="17">
        <v>8</v>
      </c>
      <c r="K253" s="17">
        <v>18</v>
      </c>
    </row>
    <row r="254" spans="1:11">
      <c r="A254" t="s">
        <v>4</v>
      </c>
      <c r="B254" t="s">
        <v>755</v>
      </c>
      <c r="C254" s="202" t="s">
        <v>756</v>
      </c>
      <c r="D254" s="140">
        <v>1</v>
      </c>
      <c r="E254" s="17">
        <v>2</v>
      </c>
      <c r="F254" s="140">
        <v>2</v>
      </c>
      <c r="G254" s="140">
        <v>2</v>
      </c>
      <c r="H254" s="140">
        <v>4</v>
      </c>
      <c r="I254" s="17">
        <v>7</v>
      </c>
      <c r="J254" s="17">
        <v>8</v>
      </c>
      <c r="K254" s="17">
        <v>15</v>
      </c>
    </row>
    <row r="255" spans="1:11">
      <c r="A255" t="s">
        <v>4</v>
      </c>
      <c r="B255" t="s">
        <v>757</v>
      </c>
      <c r="C255" s="202" t="s">
        <v>758</v>
      </c>
      <c r="D255" s="140">
        <v>1</v>
      </c>
      <c r="E255" s="17">
        <v>6</v>
      </c>
      <c r="F255" s="140">
        <v>2</v>
      </c>
      <c r="G255" s="140">
        <v>11</v>
      </c>
      <c r="H255" s="140">
        <v>13</v>
      </c>
      <c r="I255" s="17">
        <v>30</v>
      </c>
      <c r="J255" s="17">
        <v>40</v>
      </c>
      <c r="K255" s="17">
        <v>70</v>
      </c>
    </row>
    <row r="256" spans="1:11">
      <c r="A256" t="s">
        <v>4</v>
      </c>
      <c r="B256" t="s">
        <v>759</v>
      </c>
      <c r="C256" s="202" t="s">
        <v>760</v>
      </c>
      <c r="D256" s="140">
        <v>1</v>
      </c>
      <c r="E256" s="17">
        <v>5</v>
      </c>
      <c r="F256" s="140">
        <v>3</v>
      </c>
      <c r="G256" s="140">
        <v>7</v>
      </c>
      <c r="H256" s="140">
        <v>10</v>
      </c>
      <c r="I256" s="17">
        <v>21</v>
      </c>
      <c r="J256" s="17">
        <v>10</v>
      </c>
      <c r="K256" s="17">
        <v>31</v>
      </c>
    </row>
    <row r="257" spans="1:11">
      <c r="A257" t="s">
        <v>4</v>
      </c>
      <c r="B257" t="s">
        <v>761</v>
      </c>
      <c r="C257" s="202" t="s">
        <v>762</v>
      </c>
      <c r="D257" s="140">
        <v>1</v>
      </c>
      <c r="E257" s="17">
        <v>4</v>
      </c>
      <c r="F257" s="140">
        <v>5</v>
      </c>
      <c r="G257" s="140">
        <v>4</v>
      </c>
      <c r="H257" s="140">
        <v>9</v>
      </c>
      <c r="I257" s="17">
        <v>26</v>
      </c>
      <c r="J257" s="17">
        <v>21</v>
      </c>
      <c r="K257" s="17">
        <v>47</v>
      </c>
    </row>
    <row r="258" spans="1:11">
      <c r="A258" t="s">
        <v>4</v>
      </c>
      <c r="B258" t="s">
        <v>763</v>
      </c>
      <c r="C258" s="202" t="s">
        <v>764</v>
      </c>
      <c r="D258" s="140">
        <v>1</v>
      </c>
      <c r="E258" s="17">
        <v>2</v>
      </c>
      <c r="F258" s="140"/>
      <c r="G258" s="140">
        <v>3</v>
      </c>
      <c r="H258" s="140">
        <v>3</v>
      </c>
      <c r="I258" s="17">
        <v>7</v>
      </c>
      <c r="J258" s="17">
        <v>12</v>
      </c>
      <c r="K258" s="17">
        <v>19</v>
      </c>
    </row>
    <row r="259" spans="1:11">
      <c r="A259" t="s">
        <v>4</v>
      </c>
      <c r="B259" t="s">
        <v>765</v>
      </c>
      <c r="C259" s="202" t="s">
        <v>766</v>
      </c>
      <c r="D259" s="140">
        <v>1</v>
      </c>
      <c r="E259" s="17">
        <v>4</v>
      </c>
      <c r="F259" s="140">
        <v>2</v>
      </c>
      <c r="G259" s="140">
        <v>7</v>
      </c>
      <c r="H259" s="140">
        <v>9</v>
      </c>
      <c r="I259" s="17">
        <v>9</v>
      </c>
      <c r="J259" s="17">
        <v>14</v>
      </c>
      <c r="K259" s="17">
        <v>23</v>
      </c>
    </row>
    <row r="260" spans="1:11">
      <c r="A260" t="s">
        <v>4</v>
      </c>
      <c r="B260" t="s">
        <v>767</v>
      </c>
      <c r="C260" s="202" t="s">
        <v>768</v>
      </c>
      <c r="D260" s="140">
        <v>1</v>
      </c>
      <c r="E260" s="17">
        <v>7</v>
      </c>
      <c r="F260" s="140">
        <v>5</v>
      </c>
      <c r="G260" s="140">
        <v>9</v>
      </c>
      <c r="H260" s="140">
        <v>14</v>
      </c>
      <c r="I260" s="17">
        <v>44</v>
      </c>
      <c r="J260" s="17">
        <v>27</v>
      </c>
      <c r="K260" s="17">
        <v>71</v>
      </c>
    </row>
    <row r="261" spans="1:11">
      <c r="A261" t="s">
        <v>4</v>
      </c>
      <c r="B261" t="s">
        <v>769</v>
      </c>
      <c r="C261" s="202" t="s">
        <v>770</v>
      </c>
      <c r="D261" s="140">
        <v>6</v>
      </c>
      <c r="E261" s="17">
        <v>57</v>
      </c>
      <c r="F261" s="140">
        <v>31</v>
      </c>
      <c r="G261" s="140">
        <v>89</v>
      </c>
      <c r="H261" s="140">
        <v>120</v>
      </c>
      <c r="I261" s="17">
        <v>549</v>
      </c>
      <c r="J261" s="17">
        <v>549</v>
      </c>
      <c r="K261" s="17">
        <v>1098</v>
      </c>
    </row>
    <row r="262" spans="1:11">
      <c r="A262" t="s">
        <v>4</v>
      </c>
      <c r="B262" t="s">
        <v>771</v>
      </c>
      <c r="C262" s="202" t="s">
        <v>772</v>
      </c>
      <c r="D262" s="140">
        <v>1</v>
      </c>
      <c r="E262" s="17">
        <v>7</v>
      </c>
      <c r="F262" s="140">
        <v>4</v>
      </c>
      <c r="G262" s="140">
        <v>11</v>
      </c>
      <c r="H262" s="140">
        <v>15</v>
      </c>
      <c r="I262" s="17">
        <v>30</v>
      </c>
      <c r="J262" s="17">
        <v>21</v>
      </c>
      <c r="K262" s="17">
        <v>51</v>
      </c>
    </row>
    <row r="263" spans="1:11">
      <c r="A263" t="s">
        <v>4</v>
      </c>
      <c r="B263" t="s">
        <v>773</v>
      </c>
      <c r="C263" s="202" t="s">
        <v>774</v>
      </c>
      <c r="D263" s="140">
        <v>1</v>
      </c>
      <c r="E263" s="17">
        <v>6</v>
      </c>
      <c r="F263" s="140">
        <v>3</v>
      </c>
      <c r="G263" s="140">
        <v>9</v>
      </c>
      <c r="H263" s="140">
        <v>12</v>
      </c>
      <c r="I263" s="17">
        <v>36</v>
      </c>
      <c r="J263" s="17">
        <v>22</v>
      </c>
      <c r="K263" s="17">
        <v>58</v>
      </c>
    </row>
    <row r="264" spans="1:11">
      <c r="A264" t="s">
        <v>4</v>
      </c>
      <c r="B264" t="s">
        <v>775</v>
      </c>
      <c r="C264" s="202" t="s">
        <v>4</v>
      </c>
      <c r="D264" s="140">
        <v>84</v>
      </c>
      <c r="E264" s="17">
        <v>1359</v>
      </c>
      <c r="F264" s="140">
        <v>912</v>
      </c>
      <c r="G264" s="140">
        <v>1669</v>
      </c>
      <c r="H264" s="140">
        <v>2581</v>
      </c>
      <c r="I264" s="17">
        <v>16552</v>
      </c>
      <c r="J264" s="17">
        <v>15775</v>
      </c>
      <c r="K264" s="17">
        <v>32327</v>
      </c>
    </row>
    <row r="265" spans="1:11">
      <c r="A265" t="s">
        <v>4</v>
      </c>
      <c r="B265" t="s">
        <v>776</v>
      </c>
      <c r="C265" s="202" t="s">
        <v>777</v>
      </c>
      <c r="D265" s="140">
        <v>2</v>
      </c>
      <c r="E265" s="17">
        <v>5</v>
      </c>
      <c r="F265" s="140">
        <v>4</v>
      </c>
      <c r="G265" s="140">
        <v>5</v>
      </c>
      <c r="H265" s="140">
        <v>9</v>
      </c>
      <c r="I265" s="17">
        <v>33</v>
      </c>
      <c r="J265" s="17">
        <v>19</v>
      </c>
      <c r="K265" s="17">
        <v>52</v>
      </c>
    </row>
    <row r="266" spans="1:11">
      <c r="A266" t="s">
        <v>4</v>
      </c>
      <c r="B266" t="s">
        <v>778</v>
      </c>
      <c r="C266" s="202" t="s">
        <v>779</v>
      </c>
      <c r="D266" s="140">
        <v>1</v>
      </c>
      <c r="E266" s="17">
        <v>4</v>
      </c>
      <c r="F266" s="140"/>
      <c r="G266" s="140">
        <v>7</v>
      </c>
      <c r="H266" s="140">
        <v>7</v>
      </c>
      <c r="I266" s="17">
        <v>16</v>
      </c>
      <c r="J266" s="17">
        <v>15</v>
      </c>
      <c r="K266" s="17">
        <v>31</v>
      </c>
    </row>
    <row r="267" spans="1:11">
      <c r="A267" t="s">
        <v>4</v>
      </c>
      <c r="B267" t="s">
        <v>780</v>
      </c>
      <c r="C267" s="202" t="s">
        <v>781</v>
      </c>
      <c r="D267" s="140">
        <v>8</v>
      </c>
      <c r="E267" s="17">
        <v>98</v>
      </c>
      <c r="F267" s="140">
        <v>66</v>
      </c>
      <c r="G267" s="140">
        <v>139</v>
      </c>
      <c r="H267" s="140">
        <v>205</v>
      </c>
      <c r="I267" s="17">
        <v>1118</v>
      </c>
      <c r="J267" s="17">
        <v>971</v>
      </c>
      <c r="K267" s="17">
        <v>2089</v>
      </c>
    </row>
    <row r="268" spans="1:11">
      <c r="A268" t="s">
        <v>4</v>
      </c>
      <c r="B268" t="s">
        <v>782</v>
      </c>
      <c r="C268" s="202" t="s">
        <v>783</v>
      </c>
      <c r="D268" s="140">
        <v>1</v>
      </c>
      <c r="E268" s="17">
        <v>4</v>
      </c>
      <c r="F268" s="140">
        <v>1</v>
      </c>
      <c r="G268" s="140">
        <v>9</v>
      </c>
      <c r="H268" s="140">
        <v>10</v>
      </c>
      <c r="I268" s="17">
        <v>16</v>
      </c>
      <c r="J268" s="17">
        <v>18</v>
      </c>
      <c r="K268" s="17">
        <v>34</v>
      </c>
    </row>
    <row r="269" spans="1:11">
      <c r="A269" t="s">
        <v>4</v>
      </c>
      <c r="B269" t="s">
        <v>784</v>
      </c>
      <c r="C269" s="202" t="s">
        <v>785</v>
      </c>
      <c r="D269" s="140">
        <v>2</v>
      </c>
      <c r="E269" s="17">
        <v>4</v>
      </c>
      <c r="F269" s="140">
        <v>2</v>
      </c>
      <c r="G269" s="140">
        <v>8</v>
      </c>
      <c r="H269" s="140">
        <v>10</v>
      </c>
      <c r="I269" s="17">
        <v>15</v>
      </c>
      <c r="J269" s="17">
        <v>20</v>
      </c>
      <c r="K269" s="17">
        <v>35</v>
      </c>
    </row>
    <row r="270" spans="1:11">
      <c r="A270" t="s">
        <v>4</v>
      </c>
      <c r="B270" t="s">
        <v>786</v>
      </c>
      <c r="C270" s="202" t="s">
        <v>787</v>
      </c>
      <c r="D270" s="140">
        <v>1</v>
      </c>
      <c r="E270" s="17">
        <v>4</v>
      </c>
      <c r="F270" s="140">
        <v>3</v>
      </c>
      <c r="G270" s="140">
        <v>7</v>
      </c>
      <c r="H270" s="140">
        <v>10</v>
      </c>
      <c r="I270" s="17">
        <v>13</v>
      </c>
      <c r="J270" s="17">
        <v>17</v>
      </c>
      <c r="K270" s="17">
        <v>30</v>
      </c>
    </row>
    <row r="271" spans="1:11">
      <c r="A271" t="s">
        <v>4</v>
      </c>
      <c r="B271" t="s">
        <v>788</v>
      </c>
      <c r="C271" s="202" t="s">
        <v>789</v>
      </c>
      <c r="D271" s="140">
        <v>1</v>
      </c>
      <c r="E271" s="17">
        <v>4</v>
      </c>
      <c r="F271" s="140">
        <v>6</v>
      </c>
      <c r="G271" s="140">
        <v>5</v>
      </c>
      <c r="H271" s="140">
        <v>11</v>
      </c>
      <c r="I271" s="17">
        <v>20</v>
      </c>
      <c r="J271" s="17">
        <v>21</v>
      </c>
      <c r="K271" s="17">
        <v>41</v>
      </c>
    </row>
    <row r="272" spans="1:11">
      <c r="A272" t="s">
        <v>4</v>
      </c>
      <c r="B272" t="s">
        <v>790</v>
      </c>
      <c r="C272" s="202" t="s">
        <v>791</v>
      </c>
      <c r="D272" s="140">
        <v>1</v>
      </c>
      <c r="E272" s="17">
        <v>9</v>
      </c>
      <c r="F272" s="140">
        <v>4</v>
      </c>
      <c r="G272" s="140">
        <v>11</v>
      </c>
      <c r="H272" s="140">
        <v>15</v>
      </c>
      <c r="I272" s="17">
        <v>50</v>
      </c>
      <c r="J272" s="17">
        <v>39</v>
      </c>
      <c r="K272" s="17">
        <v>89</v>
      </c>
    </row>
    <row r="273" spans="1:11">
      <c r="A273" t="s">
        <v>4</v>
      </c>
      <c r="B273" t="s">
        <v>792</v>
      </c>
      <c r="C273" s="202" t="s">
        <v>793</v>
      </c>
      <c r="D273" s="140">
        <v>3</v>
      </c>
      <c r="E273" s="17">
        <v>17</v>
      </c>
      <c r="F273" s="140">
        <v>9</v>
      </c>
      <c r="G273" s="140">
        <v>30</v>
      </c>
      <c r="H273" s="140">
        <v>39</v>
      </c>
      <c r="I273" s="17">
        <v>147</v>
      </c>
      <c r="J273" s="17">
        <v>132</v>
      </c>
      <c r="K273" s="17">
        <v>279</v>
      </c>
    </row>
    <row r="274" spans="1:11">
      <c r="A274" t="s">
        <v>4</v>
      </c>
      <c r="B274" t="s">
        <v>794</v>
      </c>
      <c r="C274" s="202" t="s">
        <v>795</v>
      </c>
      <c r="D274" s="140">
        <v>1</v>
      </c>
      <c r="E274" s="17">
        <v>5</v>
      </c>
      <c r="F274" s="140">
        <v>2</v>
      </c>
      <c r="G274" s="140">
        <v>9</v>
      </c>
      <c r="H274" s="140">
        <v>11</v>
      </c>
      <c r="I274" s="17">
        <v>24</v>
      </c>
      <c r="J274" s="17">
        <v>17</v>
      </c>
      <c r="K274" s="17">
        <v>41</v>
      </c>
    </row>
    <row r="275" spans="1:11">
      <c r="A275" t="s">
        <v>4</v>
      </c>
      <c r="B275" t="s">
        <v>796</v>
      </c>
      <c r="C275" s="202" t="s">
        <v>797</v>
      </c>
      <c r="D275" s="140">
        <v>5</v>
      </c>
      <c r="E275" s="17">
        <v>59</v>
      </c>
      <c r="F275" s="140">
        <v>26</v>
      </c>
      <c r="G275" s="140">
        <v>80</v>
      </c>
      <c r="H275" s="140">
        <v>106</v>
      </c>
      <c r="I275" s="17">
        <v>537</v>
      </c>
      <c r="J275" s="17">
        <v>505</v>
      </c>
      <c r="K275" s="17">
        <v>1042</v>
      </c>
    </row>
    <row r="276" spans="1:11">
      <c r="A276" t="s">
        <v>4</v>
      </c>
      <c r="B276" t="s">
        <v>798</v>
      </c>
      <c r="C276" s="202" t="s">
        <v>799</v>
      </c>
      <c r="D276" s="140">
        <v>1</v>
      </c>
      <c r="E276" s="17">
        <v>2</v>
      </c>
      <c r="F276" s="140">
        <v>3</v>
      </c>
      <c r="G276" s="140">
        <v>1</v>
      </c>
      <c r="H276" s="140">
        <v>4</v>
      </c>
      <c r="I276" s="17">
        <v>7</v>
      </c>
      <c r="J276" s="17">
        <v>10</v>
      </c>
      <c r="K276" s="17">
        <v>17</v>
      </c>
    </row>
    <row r="277" spans="1:11">
      <c r="A277" t="s">
        <v>4</v>
      </c>
      <c r="B277" t="s">
        <v>800</v>
      </c>
      <c r="C277" s="202" t="s">
        <v>801</v>
      </c>
      <c r="D277" s="140">
        <v>1</v>
      </c>
      <c r="E277" s="17">
        <v>4</v>
      </c>
      <c r="F277" s="140">
        <v>4</v>
      </c>
      <c r="G277" s="140">
        <v>4</v>
      </c>
      <c r="H277" s="140">
        <v>8</v>
      </c>
      <c r="I277" s="17">
        <v>16</v>
      </c>
      <c r="J277" s="17">
        <v>14</v>
      </c>
      <c r="K277" s="17">
        <v>30</v>
      </c>
    </row>
    <row r="278" spans="1:11">
      <c r="A278" t="s">
        <v>4</v>
      </c>
      <c r="B278" t="s">
        <v>802</v>
      </c>
      <c r="C278" s="202" t="s">
        <v>803</v>
      </c>
      <c r="D278" s="140">
        <v>1</v>
      </c>
      <c r="E278" s="17">
        <v>23</v>
      </c>
      <c r="F278" s="140">
        <v>6</v>
      </c>
      <c r="G278" s="140">
        <v>29</v>
      </c>
      <c r="H278" s="140">
        <v>35</v>
      </c>
      <c r="I278" s="17">
        <v>242</v>
      </c>
      <c r="J278" s="17">
        <v>239</v>
      </c>
      <c r="K278" s="17">
        <v>481</v>
      </c>
    </row>
    <row r="279" spans="1:11">
      <c r="A279" t="s">
        <v>4</v>
      </c>
      <c r="B279" t="s">
        <v>804</v>
      </c>
      <c r="C279" s="202" t="s">
        <v>805</v>
      </c>
      <c r="D279" s="140">
        <v>1</v>
      </c>
      <c r="E279" s="17">
        <v>4</v>
      </c>
      <c r="F279" s="140">
        <v>1</v>
      </c>
      <c r="G279" s="140">
        <v>9</v>
      </c>
      <c r="H279" s="140">
        <v>10</v>
      </c>
      <c r="I279" s="17">
        <v>20</v>
      </c>
      <c r="J279" s="17">
        <v>16</v>
      </c>
      <c r="K279" s="17">
        <v>36</v>
      </c>
    </row>
    <row r="280" spans="1:11">
      <c r="A280" t="s">
        <v>4</v>
      </c>
      <c r="B280" t="s">
        <v>806</v>
      </c>
      <c r="C280" s="202" t="s">
        <v>807</v>
      </c>
      <c r="D280" s="140">
        <v>1</v>
      </c>
      <c r="E280" s="17">
        <v>1</v>
      </c>
      <c r="F280" s="140"/>
      <c r="G280" s="140">
        <v>2</v>
      </c>
      <c r="H280" s="140">
        <v>2</v>
      </c>
      <c r="I280" s="17">
        <v>7</v>
      </c>
      <c r="J280" s="17">
        <v>3</v>
      </c>
      <c r="K280" s="17">
        <v>10</v>
      </c>
    </row>
    <row r="281" spans="1:11">
      <c r="A281" t="s">
        <v>4</v>
      </c>
      <c r="B281" t="s">
        <v>808</v>
      </c>
      <c r="C281" s="202" t="s">
        <v>809</v>
      </c>
      <c r="D281" s="140">
        <v>1</v>
      </c>
      <c r="E281" s="17">
        <v>5</v>
      </c>
      <c r="F281" s="140">
        <v>2</v>
      </c>
      <c r="G281" s="140">
        <v>10</v>
      </c>
      <c r="H281" s="140">
        <v>12</v>
      </c>
      <c r="I281" s="17">
        <v>18</v>
      </c>
      <c r="J281" s="17">
        <v>25</v>
      </c>
      <c r="K281" s="17">
        <v>43</v>
      </c>
    </row>
    <row r="282" spans="1:11">
      <c r="A282" t="s">
        <v>4</v>
      </c>
      <c r="B282" t="s">
        <v>810</v>
      </c>
      <c r="C282" s="202" t="s">
        <v>811</v>
      </c>
      <c r="D282" s="140">
        <v>1</v>
      </c>
      <c r="E282" s="17">
        <v>9</v>
      </c>
      <c r="F282" s="140">
        <v>5</v>
      </c>
      <c r="G282" s="140">
        <v>11</v>
      </c>
      <c r="H282" s="140">
        <v>16</v>
      </c>
      <c r="I282" s="17">
        <v>62</v>
      </c>
      <c r="J282" s="17">
        <v>54</v>
      </c>
      <c r="K282" s="17">
        <v>116</v>
      </c>
    </row>
    <row r="283" spans="1:11">
      <c r="A283" t="s">
        <v>4</v>
      </c>
      <c r="B283" t="s">
        <v>812</v>
      </c>
      <c r="C283" s="202" t="s">
        <v>813</v>
      </c>
      <c r="D283" s="140">
        <v>1</v>
      </c>
      <c r="E283" s="17">
        <v>4</v>
      </c>
      <c r="F283" s="140"/>
      <c r="G283" s="140">
        <v>6</v>
      </c>
      <c r="H283" s="140">
        <v>6</v>
      </c>
      <c r="I283" s="17">
        <v>26</v>
      </c>
      <c r="J283" s="17">
        <v>22</v>
      </c>
      <c r="K283" s="17">
        <v>48</v>
      </c>
    </row>
    <row r="284" spans="1:11">
      <c r="A284" t="s">
        <v>4</v>
      </c>
      <c r="B284" t="s">
        <v>814</v>
      </c>
      <c r="C284" s="202" t="s">
        <v>815</v>
      </c>
      <c r="D284" s="140">
        <v>2</v>
      </c>
      <c r="E284" s="17">
        <v>32</v>
      </c>
      <c r="F284" s="140">
        <v>22</v>
      </c>
      <c r="G284" s="140">
        <v>46</v>
      </c>
      <c r="H284" s="140">
        <v>68</v>
      </c>
      <c r="I284" s="17">
        <v>296</v>
      </c>
      <c r="J284" s="17">
        <v>265</v>
      </c>
      <c r="K284" s="17">
        <v>561</v>
      </c>
    </row>
    <row r="285" spans="1:11">
      <c r="A285" t="s">
        <v>5</v>
      </c>
      <c r="B285" t="s">
        <v>816</v>
      </c>
      <c r="C285" s="202" t="s">
        <v>817</v>
      </c>
      <c r="D285" s="140">
        <v>1</v>
      </c>
      <c r="E285" s="17">
        <v>2</v>
      </c>
      <c r="F285" s="140"/>
      <c r="G285" s="140">
        <v>3</v>
      </c>
      <c r="H285" s="140">
        <v>3</v>
      </c>
      <c r="I285" s="17">
        <v>11</v>
      </c>
      <c r="J285" s="17">
        <v>11</v>
      </c>
      <c r="K285" s="17">
        <v>22</v>
      </c>
    </row>
    <row r="286" spans="1:11">
      <c r="A286" t="s">
        <v>5</v>
      </c>
      <c r="B286" t="s">
        <v>818</v>
      </c>
      <c r="C286" s="202" t="s">
        <v>819</v>
      </c>
      <c r="D286" s="140">
        <v>1</v>
      </c>
      <c r="E286" s="17">
        <v>20</v>
      </c>
      <c r="F286" s="140">
        <v>1</v>
      </c>
      <c r="G286" s="140">
        <v>26</v>
      </c>
      <c r="H286" s="140">
        <v>27</v>
      </c>
      <c r="I286" s="17">
        <v>108</v>
      </c>
      <c r="J286" s="17">
        <v>125</v>
      </c>
      <c r="K286" s="17">
        <v>233</v>
      </c>
    </row>
    <row r="287" spans="1:11">
      <c r="A287" t="s">
        <v>5</v>
      </c>
      <c r="B287" t="s">
        <v>820</v>
      </c>
      <c r="C287" s="202" t="s">
        <v>821</v>
      </c>
      <c r="D287" s="140">
        <v>3</v>
      </c>
      <c r="E287" s="17">
        <v>27</v>
      </c>
      <c r="F287" s="140">
        <v>15</v>
      </c>
      <c r="G287" s="140">
        <v>43</v>
      </c>
      <c r="H287" s="140">
        <v>58</v>
      </c>
      <c r="I287" s="17">
        <v>252</v>
      </c>
      <c r="J287" s="17">
        <v>253</v>
      </c>
      <c r="K287" s="17">
        <v>505</v>
      </c>
    </row>
    <row r="288" spans="1:11">
      <c r="A288" t="s">
        <v>5</v>
      </c>
      <c r="B288" t="s">
        <v>822</v>
      </c>
      <c r="C288" s="202" t="s">
        <v>823</v>
      </c>
      <c r="D288" s="140">
        <v>1</v>
      </c>
      <c r="E288" s="17">
        <v>10</v>
      </c>
      <c r="F288" s="140">
        <v>3</v>
      </c>
      <c r="G288" s="140">
        <v>13</v>
      </c>
      <c r="H288" s="140">
        <v>16</v>
      </c>
      <c r="I288" s="17">
        <v>88</v>
      </c>
      <c r="J288" s="17">
        <v>73</v>
      </c>
      <c r="K288" s="17">
        <v>161</v>
      </c>
    </row>
    <row r="289" spans="1:11">
      <c r="A289" t="s">
        <v>5</v>
      </c>
      <c r="B289" t="s">
        <v>824</v>
      </c>
      <c r="C289" s="202" t="s">
        <v>825</v>
      </c>
      <c r="D289" s="140">
        <v>2</v>
      </c>
      <c r="E289" s="17">
        <v>41</v>
      </c>
      <c r="F289" s="140">
        <v>18</v>
      </c>
      <c r="G289" s="140">
        <v>67</v>
      </c>
      <c r="H289" s="140">
        <v>85</v>
      </c>
      <c r="I289" s="17">
        <v>398</v>
      </c>
      <c r="J289" s="17">
        <v>414</v>
      </c>
      <c r="K289" s="17">
        <v>812</v>
      </c>
    </row>
    <row r="290" spans="1:11">
      <c r="A290" t="s">
        <v>5</v>
      </c>
      <c r="B290" t="s">
        <v>826</v>
      </c>
      <c r="C290" s="202" t="s">
        <v>827</v>
      </c>
      <c r="D290" s="140">
        <v>2</v>
      </c>
      <c r="E290" s="17">
        <v>18</v>
      </c>
      <c r="F290" s="140">
        <v>5</v>
      </c>
      <c r="G290" s="140">
        <v>28</v>
      </c>
      <c r="H290" s="140">
        <v>33</v>
      </c>
      <c r="I290" s="17">
        <v>131</v>
      </c>
      <c r="J290" s="17">
        <v>105</v>
      </c>
      <c r="K290" s="17">
        <v>236</v>
      </c>
    </row>
    <row r="291" spans="1:11">
      <c r="A291" t="s">
        <v>5</v>
      </c>
      <c r="B291" t="s">
        <v>828</v>
      </c>
      <c r="C291" s="202" t="s">
        <v>829</v>
      </c>
      <c r="D291" s="140">
        <v>3</v>
      </c>
      <c r="E291" s="17">
        <v>33</v>
      </c>
      <c r="F291" s="140">
        <v>18</v>
      </c>
      <c r="G291" s="140">
        <v>47</v>
      </c>
      <c r="H291" s="140">
        <v>65</v>
      </c>
      <c r="I291" s="17">
        <v>362</v>
      </c>
      <c r="J291" s="17">
        <v>340</v>
      </c>
      <c r="K291" s="17">
        <v>702</v>
      </c>
    </row>
    <row r="292" spans="1:11">
      <c r="A292" t="s">
        <v>5</v>
      </c>
      <c r="B292" t="s">
        <v>830</v>
      </c>
      <c r="C292" s="202" t="s">
        <v>831</v>
      </c>
      <c r="D292" s="140">
        <v>3</v>
      </c>
      <c r="E292" s="17">
        <v>22</v>
      </c>
      <c r="F292" s="140">
        <v>23</v>
      </c>
      <c r="G292" s="140">
        <v>33</v>
      </c>
      <c r="H292" s="140">
        <v>56</v>
      </c>
      <c r="I292" s="17">
        <v>226</v>
      </c>
      <c r="J292" s="17">
        <v>143</v>
      </c>
      <c r="K292" s="17">
        <v>369</v>
      </c>
    </row>
    <row r="293" spans="1:11">
      <c r="A293" t="s">
        <v>5</v>
      </c>
      <c r="B293" t="s">
        <v>832</v>
      </c>
      <c r="C293" s="202" t="s">
        <v>833</v>
      </c>
      <c r="D293" s="140">
        <v>5</v>
      </c>
      <c r="E293" s="17">
        <v>81</v>
      </c>
      <c r="F293" s="140">
        <v>44</v>
      </c>
      <c r="G293" s="140">
        <v>130</v>
      </c>
      <c r="H293" s="140">
        <v>174</v>
      </c>
      <c r="I293" s="17">
        <v>797</v>
      </c>
      <c r="J293" s="17">
        <v>809</v>
      </c>
      <c r="K293" s="17">
        <v>1606</v>
      </c>
    </row>
    <row r="294" spans="1:11">
      <c r="A294" t="s">
        <v>5</v>
      </c>
      <c r="B294" t="s">
        <v>834</v>
      </c>
      <c r="C294" s="202" t="s">
        <v>835</v>
      </c>
      <c r="D294" s="140">
        <v>1</v>
      </c>
      <c r="E294" s="17">
        <v>15</v>
      </c>
      <c r="F294" s="140">
        <v>2</v>
      </c>
      <c r="G294" s="140">
        <v>28</v>
      </c>
      <c r="H294" s="140">
        <v>30</v>
      </c>
      <c r="I294" s="17">
        <v>86</v>
      </c>
      <c r="J294" s="17">
        <v>78</v>
      </c>
      <c r="K294" s="17">
        <v>164</v>
      </c>
    </row>
    <row r="295" spans="1:11">
      <c r="A295" t="s">
        <v>5</v>
      </c>
      <c r="B295" t="s">
        <v>836</v>
      </c>
      <c r="C295" s="202" t="s">
        <v>837</v>
      </c>
      <c r="D295" s="140">
        <v>5</v>
      </c>
      <c r="E295" s="17">
        <v>70</v>
      </c>
      <c r="F295" s="140">
        <v>35</v>
      </c>
      <c r="G295" s="140">
        <v>90</v>
      </c>
      <c r="H295" s="140">
        <v>125</v>
      </c>
      <c r="I295" s="17">
        <v>745</v>
      </c>
      <c r="J295" s="17">
        <v>747</v>
      </c>
      <c r="K295" s="17">
        <v>1492</v>
      </c>
    </row>
    <row r="296" spans="1:11">
      <c r="A296" t="s">
        <v>5</v>
      </c>
      <c r="B296" t="s">
        <v>838</v>
      </c>
      <c r="C296" s="202" t="s">
        <v>839</v>
      </c>
      <c r="D296" s="140">
        <v>1</v>
      </c>
      <c r="E296" s="17">
        <v>1</v>
      </c>
      <c r="F296" s="140"/>
      <c r="G296" s="140">
        <v>2</v>
      </c>
      <c r="H296" s="140">
        <v>2</v>
      </c>
      <c r="I296" s="17">
        <v>7</v>
      </c>
      <c r="J296" s="17">
        <v>3</v>
      </c>
      <c r="K296" s="17">
        <v>10</v>
      </c>
    </row>
    <row r="297" spans="1:11">
      <c r="A297" t="s">
        <v>5</v>
      </c>
      <c r="B297" t="s">
        <v>840</v>
      </c>
      <c r="C297" s="202" t="s">
        <v>841</v>
      </c>
      <c r="D297" s="140">
        <v>1</v>
      </c>
      <c r="E297" s="17">
        <v>11</v>
      </c>
      <c r="F297" s="140">
        <v>4</v>
      </c>
      <c r="G297" s="140">
        <v>15</v>
      </c>
      <c r="H297" s="140">
        <v>19</v>
      </c>
      <c r="I297" s="17">
        <v>61</v>
      </c>
      <c r="J297" s="17">
        <v>53</v>
      </c>
      <c r="K297" s="17">
        <v>114</v>
      </c>
    </row>
    <row r="298" spans="1:11">
      <c r="A298" t="s">
        <v>5</v>
      </c>
      <c r="B298" t="s">
        <v>842</v>
      </c>
      <c r="C298" s="202" t="s">
        <v>843</v>
      </c>
      <c r="D298" s="140">
        <v>2</v>
      </c>
      <c r="E298" s="17">
        <v>27</v>
      </c>
      <c r="F298" s="140">
        <v>6</v>
      </c>
      <c r="G298" s="140">
        <v>33</v>
      </c>
      <c r="H298" s="140">
        <v>39</v>
      </c>
      <c r="I298" s="17">
        <v>244</v>
      </c>
      <c r="J298" s="17">
        <v>193</v>
      </c>
      <c r="K298" s="17">
        <v>437</v>
      </c>
    </row>
    <row r="299" spans="1:11">
      <c r="A299" t="s">
        <v>5</v>
      </c>
      <c r="B299" t="s">
        <v>844</v>
      </c>
      <c r="C299" s="202" t="s">
        <v>845</v>
      </c>
      <c r="D299" s="140">
        <v>1</v>
      </c>
      <c r="E299" s="17">
        <v>25</v>
      </c>
      <c r="F299" s="140">
        <v>4</v>
      </c>
      <c r="G299" s="140">
        <v>35</v>
      </c>
      <c r="H299" s="140">
        <v>39</v>
      </c>
      <c r="I299" s="17">
        <v>155</v>
      </c>
      <c r="J299" s="17">
        <v>140</v>
      </c>
      <c r="K299" s="17">
        <v>295</v>
      </c>
    </row>
    <row r="300" spans="1:11">
      <c r="A300" t="s">
        <v>5</v>
      </c>
      <c r="B300" t="s">
        <v>846</v>
      </c>
      <c r="C300" s="202" t="s">
        <v>847</v>
      </c>
      <c r="D300" s="140">
        <v>1</v>
      </c>
      <c r="E300" s="17">
        <v>4</v>
      </c>
      <c r="F300" s="140">
        <v>1</v>
      </c>
      <c r="G300" s="140">
        <v>7</v>
      </c>
      <c r="H300" s="140">
        <v>8</v>
      </c>
      <c r="I300" s="17">
        <v>17</v>
      </c>
      <c r="J300" s="17">
        <v>15</v>
      </c>
      <c r="K300" s="17">
        <v>32</v>
      </c>
    </row>
    <row r="301" spans="1:11">
      <c r="A301" t="s">
        <v>5</v>
      </c>
      <c r="B301" t="s">
        <v>848</v>
      </c>
      <c r="C301" s="202" t="s">
        <v>849</v>
      </c>
      <c r="D301" s="140">
        <v>3</v>
      </c>
      <c r="E301" s="17">
        <v>29</v>
      </c>
      <c r="F301" s="140">
        <v>15</v>
      </c>
      <c r="G301" s="140">
        <v>43</v>
      </c>
      <c r="H301" s="140">
        <v>58</v>
      </c>
      <c r="I301" s="17">
        <v>237</v>
      </c>
      <c r="J301" s="17">
        <v>228</v>
      </c>
      <c r="K301" s="17">
        <v>465</v>
      </c>
    </row>
    <row r="302" spans="1:11">
      <c r="A302" t="s">
        <v>5</v>
      </c>
      <c r="B302" t="s">
        <v>850</v>
      </c>
      <c r="C302" s="202" t="s">
        <v>851</v>
      </c>
      <c r="D302" s="140">
        <v>1</v>
      </c>
      <c r="E302" s="17">
        <v>6</v>
      </c>
      <c r="F302" s="140">
        <v>1</v>
      </c>
      <c r="G302" s="140">
        <v>8</v>
      </c>
      <c r="H302" s="140">
        <v>9</v>
      </c>
      <c r="I302" s="17">
        <v>47</v>
      </c>
      <c r="J302" s="17">
        <v>21</v>
      </c>
      <c r="K302" s="17">
        <v>68</v>
      </c>
    </row>
    <row r="303" spans="1:11">
      <c r="A303" t="s">
        <v>5</v>
      </c>
      <c r="B303" t="s">
        <v>852</v>
      </c>
      <c r="C303" s="202" t="s">
        <v>853</v>
      </c>
      <c r="D303" s="140">
        <v>2</v>
      </c>
      <c r="E303" s="17">
        <v>13</v>
      </c>
      <c r="F303" s="140">
        <v>1</v>
      </c>
      <c r="G303" s="140">
        <v>18</v>
      </c>
      <c r="H303" s="140">
        <v>19</v>
      </c>
      <c r="I303" s="17">
        <v>82</v>
      </c>
      <c r="J303" s="17">
        <v>60</v>
      </c>
      <c r="K303" s="17">
        <v>142</v>
      </c>
    </row>
    <row r="304" spans="1:11">
      <c r="A304" t="s">
        <v>5</v>
      </c>
      <c r="B304" t="s">
        <v>854</v>
      </c>
      <c r="C304" s="202" t="s">
        <v>855</v>
      </c>
      <c r="D304" s="140">
        <v>1</v>
      </c>
      <c r="E304" s="17">
        <v>8</v>
      </c>
      <c r="F304" s="140">
        <v>5</v>
      </c>
      <c r="G304" s="140">
        <v>9</v>
      </c>
      <c r="H304" s="140">
        <v>14</v>
      </c>
      <c r="I304" s="17">
        <v>32</v>
      </c>
      <c r="J304" s="17">
        <v>27</v>
      </c>
      <c r="K304" s="17">
        <v>59</v>
      </c>
    </row>
    <row r="305" spans="1:11">
      <c r="A305" t="s">
        <v>5</v>
      </c>
      <c r="B305" t="s">
        <v>856</v>
      </c>
      <c r="C305" s="202" t="s">
        <v>857</v>
      </c>
      <c r="D305" s="140">
        <v>1</v>
      </c>
      <c r="E305" s="17">
        <v>2</v>
      </c>
      <c r="F305" s="140"/>
      <c r="G305" s="140">
        <v>3</v>
      </c>
      <c r="H305" s="140">
        <v>3</v>
      </c>
      <c r="I305" s="17">
        <v>9</v>
      </c>
      <c r="J305" s="17">
        <v>10</v>
      </c>
      <c r="K305" s="17">
        <v>19</v>
      </c>
    </row>
    <row r="306" spans="1:11">
      <c r="A306" t="s">
        <v>5</v>
      </c>
      <c r="B306" t="s">
        <v>858</v>
      </c>
      <c r="C306" s="202" t="s">
        <v>859</v>
      </c>
      <c r="D306" s="140">
        <v>1</v>
      </c>
      <c r="E306" s="17">
        <v>27</v>
      </c>
      <c r="F306" s="140">
        <v>7</v>
      </c>
      <c r="G306" s="140">
        <v>32</v>
      </c>
      <c r="H306" s="140">
        <v>39</v>
      </c>
      <c r="I306" s="17">
        <v>293</v>
      </c>
      <c r="J306" s="17">
        <v>287</v>
      </c>
      <c r="K306" s="17">
        <v>580</v>
      </c>
    </row>
    <row r="307" spans="1:11">
      <c r="A307" t="s">
        <v>5</v>
      </c>
      <c r="B307" t="s">
        <v>860</v>
      </c>
      <c r="C307" s="202" t="s">
        <v>861</v>
      </c>
      <c r="D307" s="140">
        <v>1</v>
      </c>
      <c r="E307" s="17">
        <v>13</v>
      </c>
      <c r="F307" s="140">
        <v>9</v>
      </c>
      <c r="G307" s="140">
        <v>23</v>
      </c>
      <c r="H307" s="140">
        <v>32</v>
      </c>
      <c r="I307" s="17">
        <v>90</v>
      </c>
      <c r="J307" s="17">
        <v>85</v>
      </c>
      <c r="K307" s="17">
        <v>175</v>
      </c>
    </row>
    <row r="308" spans="1:11">
      <c r="A308" t="s">
        <v>5</v>
      </c>
      <c r="B308" t="s">
        <v>862</v>
      </c>
      <c r="C308" s="202" t="s">
        <v>863</v>
      </c>
      <c r="D308" s="140">
        <v>1</v>
      </c>
      <c r="E308" s="17">
        <v>19</v>
      </c>
      <c r="F308" s="140">
        <v>8</v>
      </c>
      <c r="G308" s="140">
        <v>18</v>
      </c>
      <c r="H308" s="140">
        <v>26</v>
      </c>
      <c r="I308" s="17">
        <v>154</v>
      </c>
      <c r="J308" s="17">
        <v>154</v>
      </c>
      <c r="K308" s="17">
        <v>308</v>
      </c>
    </row>
    <row r="309" spans="1:11">
      <c r="A309" t="s">
        <v>5</v>
      </c>
      <c r="B309" t="s">
        <v>864</v>
      </c>
      <c r="C309" s="202" t="s">
        <v>865</v>
      </c>
      <c r="D309" s="140">
        <v>1</v>
      </c>
      <c r="E309" s="17">
        <v>13</v>
      </c>
      <c r="F309" s="140">
        <v>4</v>
      </c>
      <c r="G309" s="140">
        <v>21</v>
      </c>
      <c r="H309" s="140">
        <v>25</v>
      </c>
      <c r="I309" s="17">
        <v>77</v>
      </c>
      <c r="J309" s="17">
        <v>77</v>
      </c>
      <c r="K309" s="17">
        <v>154</v>
      </c>
    </row>
    <row r="310" spans="1:11">
      <c r="A310" t="s">
        <v>5</v>
      </c>
      <c r="B310" t="s">
        <v>866</v>
      </c>
      <c r="C310" s="202" t="s">
        <v>867</v>
      </c>
      <c r="D310" s="140">
        <v>5</v>
      </c>
      <c r="E310" s="17">
        <v>46</v>
      </c>
      <c r="F310" s="140">
        <v>33</v>
      </c>
      <c r="G310" s="140">
        <v>59</v>
      </c>
      <c r="H310" s="140">
        <v>92</v>
      </c>
      <c r="I310" s="17">
        <v>418</v>
      </c>
      <c r="J310" s="17">
        <v>442</v>
      </c>
      <c r="K310" s="17">
        <v>860</v>
      </c>
    </row>
    <row r="311" spans="1:11">
      <c r="A311" t="s">
        <v>5</v>
      </c>
      <c r="B311" t="s">
        <v>868</v>
      </c>
      <c r="C311" s="202" t="s">
        <v>869</v>
      </c>
      <c r="D311" s="140">
        <v>2</v>
      </c>
      <c r="E311" s="17">
        <v>22</v>
      </c>
      <c r="F311" s="140">
        <v>18</v>
      </c>
      <c r="G311" s="140">
        <v>33</v>
      </c>
      <c r="H311" s="140">
        <v>51</v>
      </c>
      <c r="I311" s="17">
        <v>160</v>
      </c>
      <c r="J311" s="17">
        <v>163</v>
      </c>
      <c r="K311" s="17">
        <v>323</v>
      </c>
    </row>
    <row r="312" spans="1:11">
      <c r="A312" t="s">
        <v>5</v>
      </c>
      <c r="B312" t="s">
        <v>870</v>
      </c>
      <c r="C312" s="202" t="s">
        <v>871</v>
      </c>
      <c r="D312" s="140">
        <v>1</v>
      </c>
      <c r="E312" s="17">
        <v>3</v>
      </c>
      <c r="F312" s="140">
        <v>1</v>
      </c>
      <c r="G312" s="140">
        <v>7</v>
      </c>
      <c r="H312" s="140">
        <v>8</v>
      </c>
      <c r="I312" s="17">
        <v>22</v>
      </c>
      <c r="J312" s="17">
        <v>11</v>
      </c>
      <c r="K312" s="17">
        <v>33</v>
      </c>
    </row>
    <row r="313" spans="1:11">
      <c r="A313" t="s">
        <v>5</v>
      </c>
      <c r="B313" t="s">
        <v>872</v>
      </c>
      <c r="C313" s="202" t="s">
        <v>5</v>
      </c>
      <c r="D313" s="140">
        <v>34</v>
      </c>
      <c r="E313" s="17">
        <v>567</v>
      </c>
      <c r="F313" s="140">
        <v>416</v>
      </c>
      <c r="G313" s="140">
        <v>770</v>
      </c>
      <c r="H313" s="140">
        <v>1186</v>
      </c>
      <c r="I313" s="17">
        <v>6713</v>
      </c>
      <c r="J313" s="17">
        <v>6236</v>
      </c>
      <c r="K313" s="17">
        <v>12949</v>
      </c>
    </row>
    <row r="314" spans="1:11">
      <c r="A314" t="s">
        <v>5</v>
      </c>
      <c r="B314" t="s">
        <v>873</v>
      </c>
      <c r="C314" s="202" t="s">
        <v>874</v>
      </c>
      <c r="D314" s="140">
        <v>1</v>
      </c>
      <c r="E314" s="17">
        <v>13</v>
      </c>
      <c r="F314" s="140">
        <v>6</v>
      </c>
      <c r="G314" s="140">
        <v>22</v>
      </c>
      <c r="H314" s="140">
        <v>28</v>
      </c>
      <c r="I314" s="17">
        <v>80</v>
      </c>
      <c r="J314" s="17">
        <v>74</v>
      </c>
      <c r="K314" s="17">
        <v>154</v>
      </c>
    </row>
    <row r="315" spans="1:11">
      <c r="A315" t="s">
        <v>5</v>
      </c>
      <c r="B315" t="s">
        <v>875</v>
      </c>
      <c r="C315" s="202" t="s">
        <v>876</v>
      </c>
      <c r="D315" s="140">
        <v>2</v>
      </c>
      <c r="E315" s="17">
        <v>18</v>
      </c>
      <c r="F315" s="140">
        <v>7</v>
      </c>
      <c r="G315" s="140">
        <v>21</v>
      </c>
      <c r="H315" s="140">
        <v>28</v>
      </c>
      <c r="I315" s="17">
        <v>149</v>
      </c>
      <c r="J315" s="17">
        <v>140</v>
      </c>
      <c r="K315" s="17">
        <v>289</v>
      </c>
    </row>
    <row r="316" spans="1:11">
      <c r="A316" t="s">
        <v>5</v>
      </c>
      <c r="B316" t="s">
        <v>877</v>
      </c>
      <c r="C316" s="202" t="s">
        <v>878</v>
      </c>
      <c r="D316" s="140">
        <v>1</v>
      </c>
      <c r="E316" s="17">
        <v>8</v>
      </c>
      <c r="F316" s="140">
        <v>3</v>
      </c>
      <c r="G316" s="140">
        <v>10</v>
      </c>
      <c r="H316" s="140">
        <v>13</v>
      </c>
      <c r="I316" s="17">
        <v>57</v>
      </c>
      <c r="J316" s="17">
        <v>56</v>
      </c>
      <c r="K316" s="17">
        <v>113</v>
      </c>
    </row>
    <row r="317" spans="1:11">
      <c r="A317" t="s">
        <v>5</v>
      </c>
      <c r="B317" t="s">
        <v>879</v>
      </c>
      <c r="C317" s="202" t="s">
        <v>880</v>
      </c>
      <c r="D317" s="140">
        <v>1</v>
      </c>
      <c r="E317" s="17">
        <v>11</v>
      </c>
      <c r="F317" s="140">
        <v>5</v>
      </c>
      <c r="G317" s="140">
        <v>16</v>
      </c>
      <c r="H317" s="140">
        <v>21</v>
      </c>
      <c r="I317" s="17">
        <v>69</v>
      </c>
      <c r="J317" s="17">
        <v>48</v>
      </c>
      <c r="K317" s="17">
        <v>117</v>
      </c>
    </row>
    <row r="318" spans="1:11">
      <c r="A318" t="s">
        <v>5</v>
      </c>
      <c r="B318" t="s">
        <v>881</v>
      </c>
      <c r="C318" s="202" t="s">
        <v>882</v>
      </c>
      <c r="D318" s="140">
        <v>1</v>
      </c>
      <c r="E318" s="17">
        <v>21</v>
      </c>
      <c r="F318" s="140">
        <v>8</v>
      </c>
      <c r="G318" s="140">
        <v>25</v>
      </c>
      <c r="H318" s="140">
        <v>33</v>
      </c>
      <c r="I318" s="17">
        <v>157</v>
      </c>
      <c r="J318" s="17">
        <v>169</v>
      </c>
      <c r="K318" s="17">
        <v>326</v>
      </c>
    </row>
    <row r="319" spans="1:11">
      <c r="A319" t="s">
        <v>5</v>
      </c>
      <c r="B319" t="s">
        <v>883</v>
      </c>
      <c r="C319" s="202" t="s">
        <v>884</v>
      </c>
      <c r="D319" s="140">
        <v>2</v>
      </c>
      <c r="E319" s="17">
        <v>20</v>
      </c>
      <c r="F319" s="140">
        <v>5</v>
      </c>
      <c r="G319" s="140">
        <v>25</v>
      </c>
      <c r="H319" s="140">
        <v>30</v>
      </c>
      <c r="I319" s="17">
        <v>163</v>
      </c>
      <c r="J319" s="17">
        <v>159</v>
      </c>
      <c r="K319" s="17">
        <v>322</v>
      </c>
    </row>
    <row r="320" spans="1:11">
      <c r="A320" t="s">
        <v>5</v>
      </c>
      <c r="B320" t="s">
        <v>885</v>
      </c>
      <c r="C320" s="202" t="s">
        <v>886</v>
      </c>
      <c r="D320" s="140">
        <v>1</v>
      </c>
      <c r="E320" s="17">
        <v>1</v>
      </c>
      <c r="F320" s="140"/>
      <c r="G320" s="140">
        <v>1</v>
      </c>
      <c r="H320" s="140">
        <v>1</v>
      </c>
      <c r="I320" s="17">
        <v>4</v>
      </c>
      <c r="J320" s="17">
        <v>9</v>
      </c>
      <c r="K320" s="17">
        <v>13</v>
      </c>
    </row>
    <row r="321" spans="1:11">
      <c r="A321" t="s">
        <v>5</v>
      </c>
      <c r="B321" t="s">
        <v>887</v>
      </c>
      <c r="C321" s="202" t="s">
        <v>888</v>
      </c>
      <c r="D321" s="140">
        <v>1</v>
      </c>
      <c r="E321" s="17">
        <v>20</v>
      </c>
      <c r="F321" s="140">
        <v>11</v>
      </c>
      <c r="G321" s="140">
        <v>21</v>
      </c>
      <c r="H321" s="140">
        <v>32</v>
      </c>
      <c r="I321" s="17">
        <v>206</v>
      </c>
      <c r="J321" s="17">
        <v>192</v>
      </c>
      <c r="K321" s="17">
        <v>398</v>
      </c>
    </row>
    <row r="322" spans="1:11">
      <c r="A322" t="s">
        <v>6</v>
      </c>
      <c r="B322" t="s">
        <v>889</v>
      </c>
      <c r="C322" s="202" t="s">
        <v>890</v>
      </c>
      <c r="D322" s="140">
        <v>3</v>
      </c>
      <c r="E322" s="17">
        <v>28</v>
      </c>
      <c r="F322" s="140">
        <v>18</v>
      </c>
      <c r="G322" s="140">
        <v>43</v>
      </c>
      <c r="H322" s="140">
        <v>61</v>
      </c>
      <c r="I322" s="17">
        <v>248</v>
      </c>
      <c r="J322" s="17">
        <v>213</v>
      </c>
      <c r="K322" s="17">
        <v>461</v>
      </c>
    </row>
    <row r="323" spans="1:11">
      <c r="A323" t="s">
        <v>6</v>
      </c>
      <c r="B323" t="s">
        <v>891</v>
      </c>
      <c r="C323" s="202" t="s">
        <v>892</v>
      </c>
      <c r="D323" s="140">
        <v>2</v>
      </c>
      <c r="E323" s="17">
        <v>4</v>
      </c>
      <c r="F323" s="140">
        <v>2</v>
      </c>
      <c r="G323" s="140">
        <v>7</v>
      </c>
      <c r="H323" s="140">
        <v>9</v>
      </c>
      <c r="I323" s="17">
        <v>20</v>
      </c>
      <c r="J323" s="17">
        <v>19</v>
      </c>
      <c r="K323" s="17">
        <v>39</v>
      </c>
    </row>
    <row r="324" spans="1:11">
      <c r="A324" t="s">
        <v>6</v>
      </c>
      <c r="B324" t="s">
        <v>893</v>
      </c>
      <c r="C324" s="202" t="s">
        <v>894</v>
      </c>
      <c r="D324" s="140">
        <v>5</v>
      </c>
      <c r="E324" s="17">
        <v>53</v>
      </c>
      <c r="F324" s="140">
        <v>35</v>
      </c>
      <c r="G324" s="140">
        <v>83</v>
      </c>
      <c r="H324" s="140">
        <v>118</v>
      </c>
      <c r="I324" s="17">
        <v>537</v>
      </c>
      <c r="J324" s="17">
        <v>429</v>
      </c>
      <c r="K324" s="17">
        <v>966</v>
      </c>
    </row>
    <row r="325" spans="1:11">
      <c r="A325" t="s">
        <v>6</v>
      </c>
      <c r="B325" t="s">
        <v>895</v>
      </c>
      <c r="C325" s="202" t="s">
        <v>896</v>
      </c>
      <c r="D325" s="140">
        <v>2</v>
      </c>
      <c r="E325" s="17">
        <v>24</v>
      </c>
      <c r="F325" s="140">
        <v>14</v>
      </c>
      <c r="G325" s="140">
        <v>32</v>
      </c>
      <c r="H325" s="140">
        <v>46</v>
      </c>
      <c r="I325" s="17">
        <v>161</v>
      </c>
      <c r="J325" s="17">
        <v>136</v>
      </c>
      <c r="K325" s="17">
        <v>297</v>
      </c>
    </row>
    <row r="326" spans="1:11">
      <c r="A326" t="s">
        <v>6</v>
      </c>
      <c r="B326" t="s">
        <v>897</v>
      </c>
      <c r="C326" s="202" t="s">
        <v>898</v>
      </c>
      <c r="D326" s="140">
        <v>1</v>
      </c>
      <c r="E326" s="17">
        <v>15</v>
      </c>
      <c r="F326" s="140">
        <v>4</v>
      </c>
      <c r="G326" s="140">
        <v>14</v>
      </c>
      <c r="H326" s="140">
        <v>18</v>
      </c>
      <c r="I326" s="17">
        <v>33</v>
      </c>
      <c r="J326" s="17">
        <v>48</v>
      </c>
      <c r="K326" s="17">
        <v>81</v>
      </c>
    </row>
    <row r="327" spans="1:11">
      <c r="A327" t="s">
        <v>6</v>
      </c>
      <c r="B327" t="s">
        <v>899</v>
      </c>
      <c r="C327" s="202" t="s">
        <v>900</v>
      </c>
      <c r="D327" s="140">
        <v>4</v>
      </c>
      <c r="E327" s="17">
        <v>47</v>
      </c>
      <c r="F327" s="140">
        <v>37</v>
      </c>
      <c r="G327" s="140">
        <v>67</v>
      </c>
      <c r="H327" s="140">
        <v>104</v>
      </c>
      <c r="I327" s="17">
        <v>428</v>
      </c>
      <c r="J327" s="17">
        <v>411</v>
      </c>
      <c r="K327" s="17">
        <v>839</v>
      </c>
    </row>
    <row r="328" spans="1:11">
      <c r="A328" t="s">
        <v>6</v>
      </c>
      <c r="B328" t="s">
        <v>901</v>
      </c>
      <c r="C328" s="202" t="s">
        <v>902</v>
      </c>
      <c r="D328" s="140">
        <v>1</v>
      </c>
      <c r="E328" s="17">
        <v>4</v>
      </c>
      <c r="F328" s="140">
        <v>1</v>
      </c>
      <c r="G328" s="140">
        <v>7</v>
      </c>
      <c r="H328" s="140">
        <v>8</v>
      </c>
      <c r="I328" s="17">
        <v>13</v>
      </c>
      <c r="J328" s="17">
        <v>13</v>
      </c>
      <c r="K328" s="17">
        <v>26</v>
      </c>
    </row>
    <row r="329" spans="1:11">
      <c r="A329" t="s">
        <v>6</v>
      </c>
      <c r="B329" t="s">
        <v>903</v>
      </c>
      <c r="C329" s="202" t="s">
        <v>904</v>
      </c>
      <c r="D329" s="140">
        <v>3</v>
      </c>
      <c r="E329" s="17">
        <v>20</v>
      </c>
      <c r="F329" s="140">
        <v>11</v>
      </c>
      <c r="G329" s="140">
        <v>32</v>
      </c>
      <c r="H329" s="140">
        <v>43</v>
      </c>
      <c r="I329" s="17">
        <v>139</v>
      </c>
      <c r="J329" s="17">
        <v>140</v>
      </c>
      <c r="K329" s="17">
        <v>279</v>
      </c>
    </row>
    <row r="330" spans="1:11">
      <c r="A330" t="s">
        <v>6</v>
      </c>
      <c r="B330" t="s">
        <v>905</v>
      </c>
      <c r="C330" s="202" t="s">
        <v>906</v>
      </c>
      <c r="D330" s="140">
        <v>2</v>
      </c>
      <c r="E330" s="17">
        <v>5</v>
      </c>
      <c r="F330" s="140">
        <v>1</v>
      </c>
      <c r="G330" s="140">
        <v>7</v>
      </c>
      <c r="H330" s="140">
        <v>8</v>
      </c>
      <c r="I330" s="17">
        <v>17</v>
      </c>
      <c r="J330" s="17">
        <v>33</v>
      </c>
      <c r="K330" s="17">
        <v>50</v>
      </c>
    </row>
    <row r="331" spans="1:11">
      <c r="A331" t="s">
        <v>6</v>
      </c>
      <c r="B331" t="s">
        <v>907</v>
      </c>
      <c r="C331" s="202" t="s">
        <v>908</v>
      </c>
      <c r="D331" s="140">
        <v>2</v>
      </c>
      <c r="E331" s="17">
        <v>19</v>
      </c>
      <c r="F331" s="140">
        <v>4</v>
      </c>
      <c r="G331" s="140">
        <v>23</v>
      </c>
      <c r="H331" s="140">
        <v>27</v>
      </c>
      <c r="I331" s="17">
        <v>181</v>
      </c>
      <c r="J331" s="17">
        <v>146</v>
      </c>
      <c r="K331" s="17">
        <v>327</v>
      </c>
    </row>
    <row r="332" spans="1:11">
      <c r="A332" t="s">
        <v>6</v>
      </c>
      <c r="B332" t="s">
        <v>909</v>
      </c>
      <c r="C332" s="202" t="s">
        <v>910</v>
      </c>
      <c r="D332" s="140">
        <v>1</v>
      </c>
      <c r="E332" s="17">
        <v>6</v>
      </c>
      <c r="F332" s="140">
        <v>4</v>
      </c>
      <c r="G332" s="140">
        <v>10</v>
      </c>
      <c r="H332" s="140">
        <v>14</v>
      </c>
      <c r="I332" s="17">
        <v>23</v>
      </c>
      <c r="J332" s="17">
        <v>26</v>
      </c>
      <c r="K332" s="17">
        <v>49</v>
      </c>
    </row>
    <row r="333" spans="1:11">
      <c r="A333" t="s">
        <v>6</v>
      </c>
      <c r="B333" t="s">
        <v>911</v>
      </c>
      <c r="C333" s="202" t="s">
        <v>912</v>
      </c>
      <c r="D333" s="140">
        <v>2</v>
      </c>
      <c r="E333" s="17">
        <v>5</v>
      </c>
      <c r="F333" s="140"/>
      <c r="G333" s="140">
        <v>9</v>
      </c>
      <c r="H333" s="140">
        <v>9</v>
      </c>
      <c r="I333" s="17">
        <v>16</v>
      </c>
      <c r="J333" s="17">
        <v>35</v>
      </c>
      <c r="K333" s="17">
        <v>51</v>
      </c>
    </row>
    <row r="334" spans="1:11">
      <c r="A334" t="s">
        <v>6</v>
      </c>
      <c r="B334" t="s">
        <v>913</v>
      </c>
      <c r="C334" s="202" t="s">
        <v>914</v>
      </c>
      <c r="D334" s="140">
        <v>1</v>
      </c>
      <c r="E334" s="17">
        <v>7</v>
      </c>
      <c r="F334" s="140">
        <v>2</v>
      </c>
      <c r="G334" s="140">
        <v>12</v>
      </c>
      <c r="H334" s="140">
        <v>14</v>
      </c>
      <c r="I334" s="17">
        <v>50</v>
      </c>
      <c r="J334" s="17">
        <v>25</v>
      </c>
      <c r="K334" s="17">
        <v>75</v>
      </c>
    </row>
    <row r="335" spans="1:11">
      <c r="A335" t="s">
        <v>6</v>
      </c>
      <c r="B335" t="s">
        <v>915</v>
      </c>
      <c r="C335" s="202" t="s">
        <v>916</v>
      </c>
      <c r="D335" s="140">
        <v>3</v>
      </c>
      <c r="E335" s="17">
        <v>29</v>
      </c>
      <c r="F335" s="140">
        <v>10</v>
      </c>
      <c r="G335" s="140">
        <v>50</v>
      </c>
      <c r="H335" s="140">
        <v>60</v>
      </c>
      <c r="I335" s="17">
        <v>274</v>
      </c>
      <c r="J335" s="17">
        <v>273</v>
      </c>
      <c r="K335" s="17">
        <v>547</v>
      </c>
    </row>
    <row r="336" spans="1:11">
      <c r="A336" t="s">
        <v>6</v>
      </c>
      <c r="B336" t="s">
        <v>917</v>
      </c>
      <c r="C336" s="202" t="s">
        <v>918</v>
      </c>
      <c r="D336" s="140">
        <v>1</v>
      </c>
      <c r="E336" s="17">
        <v>4</v>
      </c>
      <c r="F336" s="140">
        <v>2</v>
      </c>
      <c r="G336" s="140">
        <v>5</v>
      </c>
      <c r="H336" s="140">
        <v>7</v>
      </c>
      <c r="I336" s="17">
        <v>15</v>
      </c>
      <c r="J336" s="17">
        <v>15</v>
      </c>
      <c r="K336" s="17">
        <v>30</v>
      </c>
    </row>
    <row r="337" spans="1:11">
      <c r="A337" t="s">
        <v>6</v>
      </c>
      <c r="B337" t="s">
        <v>919</v>
      </c>
      <c r="C337" s="202" t="s">
        <v>920</v>
      </c>
      <c r="D337" s="140">
        <v>3</v>
      </c>
      <c r="E337" s="17">
        <v>25</v>
      </c>
      <c r="F337" s="140">
        <v>15</v>
      </c>
      <c r="G337" s="140">
        <v>39</v>
      </c>
      <c r="H337" s="140">
        <v>54</v>
      </c>
      <c r="I337" s="17">
        <v>208</v>
      </c>
      <c r="J337" s="17">
        <v>199</v>
      </c>
      <c r="K337" s="17">
        <v>407</v>
      </c>
    </row>
    <row r="338" spans="1:11">
      <c r="A338" t="s">
        <v>6</v>
      </c>
      <c r="B338" t="s">
        <v>921</v>
      </c>
      <c r="C338" s="202" t="s">
        <v>922</v>
      </c>
      <c r="D338" s="140">
        <v>3</v>
      </c>
      <c r="E338" s="17">
        <v>23</v>
      </c>
      <c r="F338" s="140">
        <v>16</v>
      </c>
      <c r="G338" s="140">
        <v>40</v>
      </c>
      <c r="H338" s="140">
        <v>56</v>
      </c>
      <c r="I338" s="17">
        <v>205</v>
      </c>
      <c r="J338" s="17">
        <v>159</v>
      </c>
      <c r="K338" s="17">
        <v>364</v>
      </c>
    </row>
    <row r="339" spans="1:11">
      <c r="A339" t="s">
        <v>6</v>
      </c>
      <c r="B339" t="s">
        <v>923</v>
      </c>
      <c r="C339" s="202" t="s">
        <v>924</v>
      </c>
      <c r="D339" s="140">
        <v>2</v>
      </c>
      <c r="E339" s="17">
        <v>9</v>
      </c>
      <c r="F339" s="140">
        <v>5</v>
      </c>
      <c r="G339" s="140">
        <v>5</v>
      </c>
      <c r="H339" s="140">
        <v>10</v>
      </c>
      <c r="I339" s="17">
        <v>49</v>
      </c>
      <c r="J339" s="17">
        <v>36</v>
      </c>
      <c r="K339" s="17">
        <v>85</v>
      </c>
    </row>
    <row r="340" spans="1:11">
      <c r="A340" t="s">
        <v>6</v>
      </c>
      <c r="B340" t="s">
        <v>925</v>
      </c>
      <c r="C340" s="202" t="s">
        <v>6</v>
      </c>
      <c r="D340" s="140">
        <v>26</v>
      </c>
      <c r="E340" s="17">
        <v>402</v>
      </c>
      <c r="F340" s="140">
        <v>287</v>
      </c>
      <c r="G340" s="140">
        <v>593</v>
      </c>
      <c r="H340" s="140">
        <v>880</v>
      </c>
      <c r="I340" s="17">
        <v>4566</v>
      </c>
      <c r="J340" s="17">
        <v>4107</v>
      </c>
      <c r="K340" s="17">
        <v>8673</v>
      </c>
    </row>
    <row r="341" spans="1:11">
      <c r="A341" t="s">
        <v>6</v>
      </c>
      <c r="B341" t="s">
        <v>926</v>
      </c>
      <c r="C341" s="202" t="s">
        <v>927</v>
      </c>
      <c r="D341" s="140">
        <v>2</v>
      </c>
      <c r="E341" s="17">
        <v>9</v>
      </c>
      <c r="F341" s="140">
        <v>3</v>
      </c>
      <c r="G341" s="140">
        <v>11</v>
      </c>
      <c r="H341" s="140">
        <v>14</v>
      </c>
      <c r="I341" s="17">
        <v>41</v>
      </c>
      <c r="J341" s="17">
        <v>35</v>
      </c>
      <c r="K341" s="17">
        <v>76</v>
      </c>
    </row>
    <row r="342" spans="1:11">
      <c r="A342" t="s">
        <v>7</v>
      </c>
      <c r="B342" t="s">
        <v>928</v>
      </c>
      <c r="C342" s="202" t="s">
        <v>929</v>
      </c>
      <c r="D342" s="140">
        <v>1</v>
      </c>
      <c r="E342" s="17">
        <v>6</v>
      </c>
      <c r="F342" s="140">
        <v>1</v>
      </c>
      <c r="G342" s="140">
        <v>6</v>
      </c>
      <c r="H342" s="140">
        <v>7</v>
      </c>
      <c r="I342" s="17">
        <v>33</v>
      </c>
      <c r="J342" s="17">
        <v>31</v>
      </c>
      <c r="K342" s="17">
        <v>64</v>
      </c>
    </row>
    <row r="343" spans="1:11">
      <c r="A343" t="s">
        <v>7</v>
      </c>
      <c r="B343" t="s">
        <v>930</v>
      </c>
      <c r="C343" s="202" t="s">
        <v>931</v>
      </c>
      <c r="D343" s="140">
        <v>1</v>
      </c>
      <c r="E343" s="17">
        <v>18</v>
      </c>
      <c r="F343" s="140">
        <v>4</v>
      </c>
      <c r="G343" s="140">
        <v>25</v>
      </c>
      <c r="H343" s="140">
        <v>29</v>
      </c>
      <c r="I343" s="17">
        <v>188</v>
      </c>
      <c r="J343" s="17">
        <v>194</v>
      </c>
      <c r="K343" s="17">
        <v>382</v>
      </c>
    </row>
    <row r="344" spans="1:11">
      <c r="A344" t="s">
        <v>7</v>
      </c>
      <c r="B344" t="s">
        <v>932</v>
      </c>
      <c r="C344" s="202" t="s">
        <v>933</v>
      </c>
      <c r="D344" s="140">
        <v>8</v>
      </c>
      <c r="E344" s="17">
        <v>98</v>
      </c>
      <c r="F344" s="140">
        <v>21</v>
      </c>
      <c r="G344" s="140">
        <v>143</v>
      </c>
      <c r="H344" s="140">
        <v>164</v>
      </c>
      <c r="I344" s="17">
        <v>1093</v>
      </c>
      <c r="J344" s="17">
        <v>1020</v>
      </c>
      <c r="K344" s="17">
        <v>2113</v>
      </c>
    </row>
    <row r="345" spans="1:11">
      <c r="A345" t="s">
        <v>7</v>
      </c>
      <c r="B345" t="s">
        <v>934</v>
      </c>
      <c r="C345" s="202" t="s">
        <v>935</v>
      </c>
      <c r="D345" s="140">
        <v>1</v>
      </c>
      <c r="E345" s="17">
        <v>5</v>
      </c>
      <c r="F345" s="140">
        <v>3</v>
      </c>
      <c r="G345" s="140">
        <v>3</v>
      </c>
      <c r="H345" s="140">
        <v>6</v>
      </c>
      <c r="I345" s="17">
        <v>26</v>
      </c>
      <c r="J345" s="17">
        <v>21</v>
      </c>
      <c r="K345" s="17">
        <v>47</v>
      </c>
    </row>
    <row r="346" spans="1:11">
      <c r="A346" t="s">
        <v>7</v>
      </c>
      <c r="B346" t="s">
        <v>936</v>
      </c>
      <c r="C346" s="202" t="s">
        <v>937</v>
      </c>
      <c r="D346" s="140">
        <v>1</v>
      </c>
      <c r="E346" s="17">
        <v>5</v>
      </c>
      <c r="F346" s="140">
        <v>1</v>
      </c>
      <c r="G346" s="140">
        <v>8</v>
      </c>
      <c r="H346" s="140">
        <v>9</v>
      </c>
      <c r="I346" s="17">
        <v>25</v>
      </c>
      <c r="J346" s="17">
        <v>21</v>
      </c>
      <c r="K346" s="17">
        <v>46</v>
      </c>
    </row>
    <row r="347" spans="1:11">
      <c r="A347" t="s">
        <v>7</v>
      </c>
      <c r="B347" t="s">
        <v>938</v>
      </c>
      <c r="C347" s="202" t="s">
        <v>939</v>
      </c>
      <c r="D347" s="140">
        <v>1</v>
      </c>
      <c r="E347" s="17">
        <v>7</v>
      </c>
      <c r="F347" s="140">
        <v>4</v>
      </c>
      <c r="G347" s="140">
        <v>11</v>
      </c>
      <c r="H347" s="140">
        <v>15</v>
      </c>
      <c r="I347" s="17">
        <v>31</v>
      </c>
      <c r="J347" s="17">
        <v>25</v>
      </c>
      <c r="K347" s="17">
        <v>56</v>
      </c>
    </row>
    <row r="348" spans="1:11">
      <c r="A348" t="s">
        <v>7</v>
      </c>
      <c r="B348" t="s">
        <v>940</v>
      </c>
      <c r="C348" s="202" t="s">
        <v>941</v>
      </c>
      <c r="D348" s="140">
        <v>4</v>
      </c>
      <c r="E348" s="17">
        <v>32</v>
      </c>
      <c r="F348" s="140">
        <v>12</v>
      </c>
      <c r="G348" s="140">
        <v>45</v>
      </c>
      <c r="H348" s="140">
        <v>57</v>
      </c>
      <c r="I348" s="17">
        <v>278</v>
      </c>
      <c r="J348" s="17">
        <v>289</v>
      </c>
      <c r="K348" s="17">
        <v>567</v>
      </c>
    </row>
    <row r="349" spans="1:11">
      <c r="A349" t="s">
        <v>7</v>
      </c>
      <c r="B349" t="s">
        <v>942</v>
      </c>
      <c r="C349" s="202" t="s">
        <v>943</v>
      </c>
      <c r="D349" s="140">
        <v>2</v>
      </c>
      <c r="E349" s="17">
        <v>20</v>
      </c>
      <c r="F349" s="140">
        <v>5</v>
      </c>
      <c r="G349" s="140">
        <v>24</v>
      </c>
      <c r="H349" s="140">
        <v>29</v>
      </c>
      <c r="I349" s="17">
        <v>166</v>
      </c>
      <c r="J349" s="17">
        <v>166</v>
      </c>
      <c r="K349" s="17">
        <v>332</v>
      </c>
    </row>
    <row r="350" spans="1:11">
      <c r="A350" t="s">
        <v>7</v>
      </c>
      <c r="B350" t="s">
        <v>944</v>
      </c>
      <c r="C350" s="202" t="s">
        <v>945</v>
      </c>
      <c r="D350" s="140">
        <v>1</v>
      </c>
      <c r="E350" s="17">
        <v>4</v>
      </c>
      <c r="F350" s="140">
        <v>2</v>
      </c>
      <c r="G350" s="140">
        <v>6</v>
      </c>
      <c r="H350" s="140">
        <v>8</v>
      </c>
      <c r="I350" s="17">
        <v>19</v>
      </c>
      <c r="J350" s="17">
        <v>24</v>
      </c>
      <c r="K350" s="17">
        <v>43</v>
      </c>
    </row>
    <row r="351" spans="1:11">
      <c r="A351" t="s">
        <v>7</v>
      </c>
      <c r="B351" t="s">
        <v>946</v>
      </c>
      <c r="C351" s="202" t="s">
        <v>947</v>
      </c>
      <c r="D351" s="140">
        <v>2</v>
      </c>
      <c r="E351" s="17">
        <v>8</v>
      </c>
      <c r="F351" s="140">
        <v>2</v>
      </c>
      <c r="G351" s="140">
        <v>12</v>
      </c>
      <c r="H351" s="140">
        <v>14</v>
      </c>
      <c r="I351" s="17">
        <v>52</v>
      </c>
      <c r="J351" s="17">
        <v>42</v>
      </c>
      <c r="K351" s="17">
        <v>94</v>
      </c>
    </row>
    <row r="352" spans="1:11">
      <c r="A352" t="s">
        <v>7</v>
      </c>
      <c r="B352" t="s">
        <v>948</v>
      </c>
      <c r="C352" s="202" t="s">
        <v>949</v>
      </c>
      <c r="D352" s="140">
        <v>1</v>
      </c>
      <c r="E352" s="17">
        <v>6</v>
      </c>
      <c r="F352" s="140">
        <v>12</v>
      </c>
      <c r="G352" s="140">
        <v>8</v>
      </c>
      <c r="H352" s="140">
        <v>20</v>
      </c>
      <c r="I352" s="17">
        <v>99</v>
      </c>
      <c r="J352" s="17">
        <v>14</v>
      </c>
      <c r="K352" s="17">
        <v>113</v>
      </c>
    </row>
    <row r="353" spans="1:11">
      <c r="A353" t="s">
        <v>7</v>
      </c>
      <c r="B353" t="s">
        <v>950</v>
      </c>
      <c r="C353" s="202" t="s">
        <v>951</v>
      </c>
      <c r="D353" s="140">
        <v>1</v>
      </c>
      <c r="E353" s="17">
        <v>10</v>
      </c>
      <c r="F353" s="140">
        <v>3</v>
      </c>
      <c r="G353" s="140">
        <v>14</v>
      </c>
      <c r="H353" s="140">
        <v>17</v>
      </c>
      <c r="I353" s="17">
        <v>39</v>
      </c>
      <c r="J353" s="17">
        <v>51</v>
      </c>
      <c r="K353" s="17">
        <v>90</v>
      </c>
    </row>
    <row r="354" spans="1:11">
      <c r="A354" t="s">
        <v>7</v>
      </c>
      <c r="B354" t="s">
        <v>952</v>
      </c>
      <c r="C354" s="202" t="s">
        <v>953</v>
      </c>
      <c r="D354" s="140">
        <v>4</v>
      </c>
      <c r="E354" s="17">
        <v>38</v>
      </c>
      <c r="F354" s="140">
        <v>16</v>
      </c>
      <c r="G354" s="140">
        <v>54</v>
      </c>
      <c r="H354" s="140">
        <v>70</v>
      </c>
      <c r="I354" s="17">
        <v>421</v>
      </c>
      <c r="J354" s="17">
        <v>383</v>
      </c>
      <c r="K354" s="17">
        <v>804</v>
      </c>
    </row>
    <row r="355" spans="1:11">
      <c r="A355" t="s">
        <v>7</v>
      </c>
      <c r="B355" t="s">
        <v>954</v>
      </c>
      <c r="C355" s="202" t="s">
        <v>955</v>
      </c>
      <c r="D355" s="140">
        <v>3</v>
      </c>
      <c r="E355" s="17">
        <v>49</v>
      </c>
      <c r="F355" s="140">
        <v>9</v>
      </c>
      <c r="G355" s="140">
        <v>65</v>
      </c>
      <c r="H355" s="140">
        <v>74</v>
      </c>
      <c r="I355" s="17">
        <v>542</v>
      </c>
      <c r="J355" s="17">
        <v>494</v>
      </c>
      <c r="K355" s="17">
        <v>1036</v>
      </c>
    </row>
    <row r="356" spans="1:11">
      <c r="A356" t="s">
        <v>7</v>
      </c>
      <c r="B356" t="s">
        <v>956</v>
      </c>
      <c r="C356" s="202" t="s">
        <v>957</v>
      </c>
      <c r="D356" s="140">
        <v>1</v>
      </c>
      <c r="E356" s="17">
        <v>2</v>
      </c>
      <c r="F356" s="140">
        <v>2</v>
      </c>
      <c r="G356" s="140">
        <v>5</v>
      </c>
      <c r="H356" s="140">
        <v>7</v>
      </c>
      <c r="I356" s="17">
        <v>7</v>
      </c>
      <c r="J356" s="17">
        <v>6</v>
      </c>
      <c r="K356" s="17">
        <v>13</v>
      </c>
    </row>
    <row r="357" spans="1:11">
      <c r="A357" t="s">
        <v>7</v>
      </c>
      <c r="B357" t="s">
        <v>958</v>
      </c>
      <c r="C357" s="202" t="s">
        <v>959</v>
      </c>
      <c r="D357" s="140">
        <v>1</v>
      </c>
      <c r="E357" s="17">
        <v>3</v>
      </c>
      <c r="F357" s="140">
        <v>3</v>
      </c>
      <c r="G357" s="140">
        <v>5</v>
      </c>
      <c r="H357" s="140">
        <v>8</v>
      </c>
      <c r="I357" s="17">
        <v>15</v>
      </c>
      <c r="J357" s="17">
        <v>16</v>
      </c>
      <c r="K357" s="17">
        <v>31</v>
      </c>
    </row>
    <row r="358" spans="1:11">
      <c r="A358" t="s">
        <v>7</v>
      </c>
      <c r="B358" t="s">
        <v>960</v>
      </c>
      <c r="C358" s="202" t="s">
        <v>961</v>
      </c>
      <c r="D358" s="140">
        <v>1</v>
      </c>
      <c r="E358" s="17">
        <v>5</v>
      </c>
      <c r="F358" s="140">
        <v>1</v>
      </c>
      <c r="G358" s="140">
        <v>8</v>
      </c>
      <c r="H358" s="140">
        <v>9</v>
      </c>
      <c r="I358" s="17">
        <v>25</v>
      </c>
      <c r="J358" s="17">
        <v>20</v>
      </c>
      <c r="K358" s="17">
        <v>45</v>
      </c>
    </row>
    <row r="359" spans="1:11">
      <c r="A359" t="s">
        <v>7</v>
      </c>
      <c r="B359" t="s">
        <v>962</v>
      </c>
      <c r="C359" s="202" t="s">
        <v>963</v>
      </c>
      <c r="D359" s="140">
        <v>1</v>
      </c>
      <c r="E359" s="17">
        <v>3</v>
      </c>
      <c r="F359" s="140">
        <v>1</v>
      </c>
      <c r="G359" s="140">
        <v>4</v>
      </c>
      <c r="H359" s="140">
        <v>5</v>
      </c>
      <c r="I359" s="17">
        <v>19</v>
      </c>
      <c r="J359" s="17">
        <v>9</v>
      </c>
      <c r="K359" s="17">
        <v>28</v>
      </c>
    </row>
    <row r="360" spans="1:11">
      <c r="A360" t="s">
        <v>7</v>
      </c>
      <c r="B360" t="s">
        <v>964</v>
      </c>
      <c r="C360" s="202" t="s">
        <v>965</v>
      </c>
      <c r="D360" s="140">
        <v>2</v>
      </c>
      <c r="E360" s="17">
        <v>12</v>
      </c>
      <c r="F360" s="140">
        <v>2</v>
      </c>
      <c r="G360" s="140">
        <v>21</v>
      </c>
      <c r="H360" s="140">
        <v>23</v>
      </c>
      <c r="I360" s="17">
        <v>84</v>
      </c>
      <c r="J360" s="17">
        <v>80</v>
      </c>
      <c r="K360" s="17">
        <v>164</v>
      </c>
    </row>
    <row r="361" spans="1:11">
      <c r="A361" t="s">
        <v>7</v>
      </c>
      <c r="B361" t="s">
        <v>966</v>
      </c>
      <c r="C361" s="202" t="s">
        <v>967</v>
      </c>
      <c r="D361" s="140">
        <v>3</v>
      </c>
      <c r="E361" s="17">
        <v>49</v>
      </c>
      <c r="F361" s="140">
        <v>31</v>
      </c>
      <c r="G361" s="140">
        <v>66</v>
      </c>
      <c r="H361" s="140">
        <v>97</v>
      </c>
      <c r="I361" s="17">
        <v>495</v>
      </c>
      <c r="J361" s="17">
        <v>495</v>
      </c>
      <c r="K361" s="17">
        <v>990</v>
      </c>
    </row>
    <row r="362" spans="1:11">
      <c r="A362" t="s">
        <v>7</v>
      </c>
      <c r="B362" t="s">
        <v>968</v>
      </c>
      <c r="C362" s="202" t="s">
        <v>969</v>
      </c>
      <c r="D362" s="140">
        <v>11</v>
      </c>
      <c r="E362" s="17">
        <v>173</v>
      </c>
      <c r="F362" s="140">
        <v>77</v>
      </c>
      <c r="G362" s="140">
        <v>221</v>
      </c>
      <c r="H362" s="140">
        <v>298</v>
      </c>
      <c r="I362" s="17">
        <v>1946</v>
      </c>
      <c r="J362" s="17">
        <v>1761</v>
      </c>
      <c r="K362" s="17">
        <v>3707</v>
      </c>
    </row>
    <row r="363" spans="1:11">
      <c r="A363" t="s">
        <v>7</v>
      </c>
      <c r="B363" t="s">
        <v>970</v>
      </c>
      <c r="C363" s="202" t="s">
        <v>971</v>
      </c>
      <c r="D363" s="140">
        <v>2</v>
      </c>
      <c r="E363" s="17">
        <v>9</v>
      </c>
      <c r="F363" s="140">
        <v>2</v>
      </c>
      <c r="G363" s="140">
        <v>13</v>
      </c>
      <c r="H363" s="140">
        <v>15</v>
      </c>
      <c r="I363" s="17">
        <v>58</v>
      </c>
      <c r="J363" s="17">
        <v>59</v>
      </c>
      <c r="K363" s="17">
        <v>117</v>
      </c>
    </row>
    <row r="364" spans="1:11">
      <c r="A364" t="s">
        <v>7</v>
      </c>
      <c r="B364" t="s">
        <v>972</v>
      </c>
      <c r="C364" s="202" t="s">
        <v>973</v>
      </c>
      <c r="D364" s="140">
        <v>1</v>
      </c>
      <c r="E364" s="17">
        <v>10</v>
      </c>
      <c r="F364" s="140">
        <v>4</v>
      </c>
      <c r="G364" s="140">
        <v>12</v>
      </c>
      <c r="H364" s="140">
        <v>16</v>
      </c>
      <c r="I364" s="17">
        <v>60</v>
      </c>
      <c r="J364" s="17">
        <v>55</v>
      </c>
      <c r="K364" s="17">
        <v>115</v>
      </c>
    </row>
    <row r="365" spans="1:11">
      <c r="A365" t="s">
        <v>7</v>
      </c>
      <c r="B365" t="s">
        <v>974</v>
      </c>
      <c r="C365" s="202" t="s">
        <v>975</v>
      </c>
      <c r="D365" s="140">
        <v>12</v>
      </c>
      <c r="E365" s="17">
        <v>181</v>
      </c>
      <c r="F365" s="140">
        <v>95</v>
      </c>
      <c r="G365" s="140">
        <v>248</v>
      </c>
      <c r="H365" s="140">
        <v>343</v>
      </c>
      <c r="I365" s="17">
        <v>2004</v>
      </c>
      <c r="J365" s="17">
        <v>1886</v>
      </c>
      <c r="K365" s="17">
        <v>3890</v>
      </c>
    </row>
    <row r="366" spans="1:11">
      <c r="A366" t="s">
        <v>7</v>
      </c>
      <c r="B366" t="s">
        <v>976</v>
      </c>
      <c r="C366" s="202" t="s">
        <v>977</v>
      </c>
      <c r="D366" s="140">
        <v>4</v>
      </c>
      <c r="E366" s="17">
        <v>55</v>
      </c>
      <c r="F366" s="140">
        <v>24</v>
      </c>
      <c r="G366" s="140">
        <v>79</v>
      </c>
      <c r="H366" s="140">
        <v>103</v>
      </c>
      <c r="I366" s="17">
        <v>449</v>
      </c>
      <c r="J366" s="17">
        <v>464</v>
      </c>
      <c r="K366" s="17">
        <v>913</v>
      </c>
    </row>
    <row r="367" spans="1:11">
      <c r="A367" t="s">
        <v>7</v>
      </c>
      <c r="B367" t="s">
        <v>978</v>
      </c>
      <c r="C367" s="202" t="s">
        <v>979</v>
      </c>
      <c r="D367" s="140">
        <v>1</v>
      </c>
      <c r="E367" s="17">
        <v>2</v>
      </c>
      <c r="F367" s="140">
        <v>1</v>
      </c>
      <c r="G367" s="140">
        <v>4</v>
      </c>
      <c r="H367" s="140">
        <v>5</v>
      </c>
      <c r="I367" s="17">
        <v>9</v>
      </c>
      <c r="J367" s="17">
        <v>8</v>
      </c>
      <c r="K367" s="17">
        <v>17</v>
      </c>
    </row>
    <row r="368" spans="1:11">
      <c r="A368" t="s">
        <v>7</v>
      </c>
      <c r="B368" t="s">
        <v>980</v>
      </c>
      <c r="C368" s="202" t="s">
        <v>981</v>
      </c>
      <c r="D368" s="140">
        <v>3</v>
      </c>
      <c r="E368" s="17">
        <v>25</v>
      </c>
      <c r="F368" s="140">
        <v>11</v>
      </c>
      <c r="G368" s="140">
        <v>40</v>
      </c>
      <c r="H368" s="140">
        <v>51</v>
      </c>
      <c r="I368" s="17">
        <v>231</v>
      </c>
      <c r="J368" s="17">
        <v>188</v>
      </c>
      <c r="K368" s="17">
        <v>419</v>
      </c>
    </row>
    <row r="369" spans="1:11">
      <c r="A369" t="s">
        <v>7</v>
      </c>
      <c r="B369" t="s">
        <v>982</v>
      </c>
      <c r="C369" s="202" t="s">
        <v>983</v>
      </c>
      <c r="D369" s="140">
        <v>2</v>
      </c>
      <c r="E369" s="17">
        <v>5</v>
      </c>
      <c r="F369" s="140">
        <v>2</v>
      </c>
      <c r="G369" s="140">
        <v>6</v>
      </c>
      <c r="H369" s="140">
        <v>8</v>
      </c>
      <c r="I369" s="17">
        <v>21</v>
      </c>
      <c r="J369" s="17">
        <v>23</v>
      </c>
      <c r="K369" s="17">
        <v>44</v>
      </c>
    </row>
    <row r="370" spans="1:11">
      <c r="A370" t="s">
        <v>7</v>
      </c>
      <c r="B370" t="s">
        <v>984</v>
      </c>
      <c r="C370" s="202" t="s">
        <v>985</v>
      </c>
      <c r="D370" s="140">
        <v>1</v>
      </c>
      <c r="E370" s="17">
        <v>6</v>
      </c>
      <c r="F370" s="140">
        <v>2</v>
      </c>
      <c r="G370" s="140">
        <v>8</v>
      </c>
      <c r="H370" s="140">
        <v>10</v>
      </c>
      <c r="I370" s="17">
        <v>33</v>
      </c>
      <c r="J370" s="17">
        <v>26</v>
      </c>
      <c r="K370" s="17">
        <v>59</v>
      </c>
    </row>
    <row r="371" spans="1:11">
      <c r="A371" t="s">
        <v>7</v>
      </c>
      <c r="B371" t="s">
        <v>986</v>
      </c>
      <c r="C371" s="202" t="s">
        <v>987</v>
      </c>
      <c r="D371" s="140">
        <v>1</v>
      </c>
      <c r="E371" s="17">
        <v>9</v>
      </c>
      <c r="F371" s="140">
        <v>4</v>
      </c>
      <c r="G371" s="140">
        <v>11</v>
      </c>
      <c r="H371" s="140">
        <v>15</v>
      </c>
      <c r="I371" s="17">
        <v>78</v>
      </c>
      <c r="J371" s="17">
        <v>78</v>
      </c>
      <c r="K371" s="17">
        <v>156</v>
      </c>
    </row>
    <row r="372" spans="1:11">
      <c r="A372" t="s">
        <v>7</v>
      </c>
      <c r="B372" t="s">
        <v>988</v>
      </c>
      <c r="C372" s="202" t="s">
        <v>989</v>
      </c>
      <c r="D372" s="140">
        <v>3</v>
      </c>
      <c r="E372" s="17">
        <v>34</v>
      </c>
      <c r="F372" s="140">
        <v>16</v>
      </c>
      <c r="G372" s="140">
        <v>52</v>
      </c>
      <c r="H372" s="140">
        <v>68</v>
      </c>
      <c r="I372" s="17">
        <v>289</v>
      </c>
      <c r="J372" s="17">
        <v>288</v>
      </c>
      <c r="K372" s="17">
        <v>577</v>
      </c>
    </row>
    <row r="373" spans="1:11">
      <c r="A373" t="s">
        <v>7</v>
      </c>
      <c r="B373" t="s">
        <v>990</v>
      </c>
      <c r="C373" s="202" t="s">
        <v>991</v>
      </c>
      <c r="D373" s="140">
        <v>1</v>
      </c>
      <c r="E373" s="17">
        <v>7</v>
      </c>
      <c r="F373" s="140">
        <v>1</v>
      </c>
      <c r="G373" s="140">
        <v>12</v>
      </c>
      <c r="H373" s="140">
        <v>13</v>
      </c>
      <c r="I373" s="17">
        <v>44</v>
      </c>
      <c r="J373" s="17">
        <v>34</v>
      </c>
      <c r="K373" s="17">
        <v>78</v>
      </c>
    </row>
    <row r="374" spans="1:11">
      <c r="A374" t="s">
        <v>7</v>
      </c>
      <c r="B374" t="s">
        <v>992</v>
      </c>
      <c r="C374" s="202" t="s">
        <v>993</v>
      </c>
      <c r="D374" s="140">
        <v>3</v>
      </c>
      <c r="E374" s="17">
        <v>23</v>
      </c>
      <c r="F374" s="140">
        <v>13</v>
      </c>
      <c r="G374" s="140">
        <v>34</v>
      </c>
      <c r="H374" s="140">
        <v>47</v>
      </c>
      <c r="I374" s="17">
        <v>227</v>
      </c>
      <c r="J374" s="17">
        <v>199</v>
      </c>
      <c r="K374" s="17">
        <v>426</v>
      </c>
    </row>
    <row r="375" spans="1:11">
      <c r="A375" t="s">
        <v>7</v>
      </c>
      <c r="B375" t="s">
        <v>994</v>
      </c>
      <c r="C375" s="202" t="s">
        <v>995</v>
      </c>
      <c r="D375" s="140">
        <v>4</v>
      </c>
      <c r="E375" s="17">
        <v>53</v>
      </c>
      <c r="F375" s="140">
        <v>27</v>
      </c>
      <c r="G375" s="140">
        <v>75</v>
      </c>
      <c r="H375" s="140">
        <v>102</v>
      </c>
      <c r="I375" s="17">
        <v>530</v>
      </c>
      <c r="J375" s="17">
        <v>486</v>
      </c>
      <c r="K375" s="17">
        <v>1016</v>
      </c>
    </row>
    <row r="376" spans="1:11">
      <c r="A376" t="s">
        <v>7</v>
      </c>
      <c r="B376" t="s">
        <v>996</v>
      </c>
      <c r="C376" s="202" t="s">
        <v>997</v>
      </c>
      <c r="D376" s="140">
        <v>2</v>
      </c>
      <c r="E376" s="17">
        <v>22</v>
      </c>
      <c r="F376" s="140">
        <v>18</v>
      </c>
      <c r="G376" s="140">
        <v>40</v>
      </c>
      <c r="H376" s="140">
        <v>58</v>
      </c>
      <c r="I376" s="17">
        <v>262</v>
      </c>
      <c r="J376" s="17">
        <v>250</v>
      </c>
      <c r="K376" s="17">
        <v>512</v>
      </c>
    </row>
    <row r="377" spans="1:11">
      <c r="A377" t="s">
        <v>7</v>
      </c>
      <c r="B377" t="s">
        <v>998</v>
      </c>
      <c r="C377" s="202" t="s">
        <v>999</v>
      </c>
      <c r="D377" s="140">
        <v>1</v>
      </c>
      <c r="E377" s="17">
        <v>3</v>
      </c>
      <c r="F377" s="140">
        <v>1</v>
      </c>
      <c r="G377" s="140">
        <v>8</v>
      </c>
      <c r="H377" s="140">
        <v>9</v>
      </c>
      <c r="I377" s="17">
        <v>16</v>
      </c>
      <c r="J377" s="17">
        <v>25</v>
      </c>
      <c r="K377" s="17">
        <v>41</v>
      </c>
    </row>
    <row r="378" spans="1:11">
      <c r="A378" t="s">
        <v>7</v>
      </c>
      <c r="B378" t="s">
        <v>1000</v>
      </c>
      <c r="C378" s="202" t="s">
        <v>1001</v>
      </c>
      <c r="D378" s="140">
        <v>1</v>
      </c>
      <c r="E378" s="17">
        <v>3</v>
      </c>
      <c r="F378" s="140">
        <v>1</v>
      </c>
      <c r="G378" s="140">
        <v>2</v>
      </c>
      <c r="H378" s="140">
        <v>3</v>
      </c>
      <c r="I378" s="17">
        <v>17</v>
      </c>
      <c r="J378" s="17">
        <v>13</v>
      </c>
      <c r="K378" s="17">
        <v>30</v>
      </c>
    </row>
    <row r="379" spans="1:11">
      <c r="A379" t="s">
        <v>7</v>
      </c>
      <c r="B379" t="s">
        <v>1002</v>
      </c>
      <c r="C379" s="202" t="s">
        <v>1003</v>
      </c>
      <c r="D379" s="140">
        <v>1</v>
      </c>
      <c r="E379" s="17">
        <v>25</v>
      </c>
      <c r="F379" s="140">
        <v>7</v>
      </c>
      <c r="G379" s="140">
        <v>31</v>
      </c>
      <c r="H379" s="140">
        <v>38</v>
      </c>
      <c r="I379" s="17">
        <v>134</v>
      </c>
      <c r="J379" s="17">
        <v>136</v>
      </c>
      <c r="K379" s="17">
        <v>270</v>
      </c>
    </row>
    <row r="380" spans="1:11">
      <c r="A380" t="s">
        <v>7</v>
      </c>
      <c r="B380" t="s">
        <v>1004</v>
      </c>
      <c r="C380" s="202" t="s">
        <v>1005</v>
      </c>
      <c r="D380" s="140">
        <v>2</v>
      </c>
      <c r="E380" s="17">
        <v>16</v>
      </c>
      <c r="F380" s="140">
        <v>3</v>
      </c>
      <c r="G380" s="140">
        <v>22</v>
      </c>
      <c r="H380" s="140">
        <v>25</v>
      </c>
      <c r="I380" s="17">
        <v>170</v>
      </c>
      <c r="J380" s="17">
        <v>156</v>
      </c>
      <c r="K380" s="17">
        <v>326</v>
      </c>
    </row>
    <row r="381" spans="1:11">
      <c r="A381" t="s">
        <v>7</v>
      </c>
      <c r="B381" t="s">
        <v>1006</v>
      </c>
      <c r="C381" s="202" t="s">
        <v>1007</v>
      </c>
      <c r="D381" s="140">
        <v>2</v>
      </c>
      <c r="E381" s="17">
        <v>6</v>
      </c>
      <c r="F381" s="140">
        <v>2</v>
      </c>
      <c r="G381" s="140">
        <v>12</v>
      </c>
      <c r="H381" s="140">
        <v>14</v>
      </c>
      <c r="I381" s="17">
        <v>39</v>
      </c>
      <c r="J381" s="17">
        <v>40</v>
      </c>
      <c r="K381" s="17">
        <v>79</v>
      </c>
    </row>
    <row r="382" spans="1:11">
      <c r="A382" t="s">
        <v>7</v>
      </c>
      <c r="B382" t="s">
        <v>1008</v>
      </c>
      <c r="C382" s="202" t="s">
        <v>1009</v>
      </c>
      <c r="D382" s="140">
        <v>2</v>
      </c>
      <c r="E382" s="17">
        <v>4</v>
      </c>
      <c r="F382" s="140">
        <v>1</v>
      </c>
      <c r="G382" s="140">
        <v>7</v>
      </c>
      <c r="H382" s="140">
        <v>8</v>
      </c>
      <c r="I382" s="17">
        <v>14</v>
      </c>
      <c r="J382" s="17">
        <v>19</v>
      </c>
      <c r="K382" s="17">
        <v>33</v>
      </c>
    </row>
    <row r="383" spans="1:11">
      <c r="A383" t="s">
        <v>7</v>
      </c>
      <c r="B383" t="s">
        <v>1010</v>
      </c>
      <c r="C383" s="202" t="s">
        <v>1011</v>
      </c>
      <c r="D383" s="140">
        <v>1</v>
      </c>
      <c r="E383" s="17">
        <v>18</v>
      </c>
      <c r="F383" s="140">
        <v>9</v>
      </c>
      <c r="G383" s="140">
        <v>19</v>
      </c>
      <c r="H383" s="140">
        <v>28</v>
      </c>
      <c r="I383" s="17">
        <v>187</v>
      </c>
      <c r="J383" s="17">
        <v>167</v>
      </c>
      <c r="K383" s="17">
        <v>354</v>
      </c>
    </row>
    <row r="384" spans="1:11">
      <c r="A384" t="s">
        <v>7</v>
      </c>
      <c r="B384" t="s">
        <v>1012</v>
      </c>
      <c r="C384" s="202" t="s">
        <v>1013</v>
      </c>
      <c r="D384" s="140">
        <v>1</v>
      </c>
      <c r="E384" s="17">
        <v>9</v>
      </c>
      <c r="F384" s="140">
        <v>3</v>
      </c>
      <c r="G384" s="140">
        <v>6</v>
      </c>
      <c r="H384" s="140">
        <v>9</v>
      </c>
      <c r="I384" s="17">
        <v>38</v>
      </c>
      <c r="J384" s="17">
        <v>28</v>
      </c>
      <c r="K384" s="17">
        <v>66</v>
      </c>
    </row>
    <row r="385" spans="1:11">
      <c r="A385" t="s">
        <v>7</v>
      </c>
      <c r="B385" t="s">
        <v>1014</v>
      </c>
      <c r="C385" s="202" t="s">
        <v>1015</v>
      </c>
      <c r="D385" s="140">
        <v>1</v>
      </c>
      <c r="E385" s="17">
        <v>6</v>
      </c>
      <c r="F385" s="140">
        <v>2</v>
      </c>
      <c r="G385" s="140">
        <v>10</v>
      </c>
      <c r="H385" s="140">
        <v>12</v>
      </c>
      <c r="I385" s="17">
        <v>39</v>
      </c>
      <c r="J385" s="17">
        <v>49</v>
      </c>
      <c r="K385" s="17">
        <v>88</v>
      </c>
    </row>
    <row r="386" spans="1:11">
      <c r="A386" t="s">
        <v>7</v>
      </c>
      <c r="B386" t="s">
        <v>1016</v>
      </c>
      <c r="C386" s="202" t="s">
        <v>1017</v>
      </c>
      <c r="D386" s="140">
        <v>5</v>
      </c>
      <c r="E386" s="17">
        <v>51</v>
      </c>
      <c r="F386" s="140">
        <v>32</v>
      </c>
      <c r="G386" s="140">
        <v>65</v>
      </c>
      <c r="H386" s="140">
        <v>97</v>
      </c>
      <c r="I386" s="17">
        <v>547</v>
      </c>
      <c r="J386" s="17">
        <v>504</v>
      </c>
      <c r="K386" s="17">
        <v>1051</v>
      </c>
    </row>
    <row r="387" spans="1:11">
      <c r="A387" t="s">
        <v>7</v>
      </c>
      <c r="B387" t="s">
        <v>1018</v>
      </c>
      <c r="C387" s="202" t="s">
        <v>1019</v>
      </c>
      <c r="D387" s="140">
        <v>5</v>
      </c>
      <c r="E387" s="17">
        <v>89</v>
      </c>
      <c r="F387" s="140">
        <v>51</v>
      </c>
      <c r="G387" s="140">
        <v>117</v>
      </c>
      <c r="H387" s="140">
        <v>168</v>
      </c>
      <c r="I387" s="17">
        <v>912</v>
      </c>
      <c r="J387" s="17">
        <v>881</v>
      </c>
      <c r="K387" s="17">
        <v>1793</v>
      </c>
    </row>
    <row r="388" spans="1:11">
      <c r="A388" t="s">
        <v>7</v>
      </c>
      <c r="B388" t="s">
        <v>1020</v>
      </c>
      <c r="C388" s="202" t="s">
        <v>1021</v>
      </c>
      <c r="D388" s="140">
        <v>1</v>
      </c>
      <c r="E388" s="17">
        <v>4</v>
      </c>
      <c r="F388" s="140">
        <v>2</v>
      </c>
      <c r="G388" s="140">
        <v>7</v>
      </c>
      <c r="H388" s="140">
        <v>9</v>
      </c>
      <c r="I388" s="17">
        <v>20</v>
      </c>
      <c r="J388" s="17">
        <v>18</v>
      </c>
      <c r="K388" s="17">
        <v>38</v>
      </c>
    </row>
    <row r="389" spans="1:11">
      <c r="A389" t="s">
        <v>7</v>
      </c>
      <c r="B389" t="s">
        <v>1022</v>
      </c>
      <c r="C389" s="202" t="s">
        <v>1023</v>
      </c>
      <c r="D389" s="140">
        <v>5</v>
      </c>
      <c r="E389" s="17">
        <v>59</v>
      </c>
      <c r="F389" s="140">
        <v>30</v>
      </c>
      <c r="G389" s="140">
        <v>81</v>
      </c>
      <c r="H389" s="140">
        <v>111</v>
      </c>
      <c r="I389" s="17">
        <v>632</v>
      </c>
      <c r="J389" s="17">
        <v>622</v>
      </c>
      <c r="K389" s="17">
        <v>1254</v>
      </c>
    </row>
    <row r="390" spans="1:11">
      <c r="A390" t="s">
        <v>7</v>
      </c>
      <c r="B390" t="s">
        <v>1024</v>
      </c>
      <c r="C390" s="202" t="s">
        <v>1025</v>
      </c>
      <c r="D390" s="140">
        <v>1</v>
      </c>
      <c r="E390" s="17">
        <v>9</v>
      </c>
      <c r="F390" s="140">
        <v>2</v>
      </c>
      <c r="G390" s="140">
        <v>13</v>
      </c>
      <c r="H390" s="140">
        <v>15</v>
      </c>
      <c r="I390" s="17">
        <v>61</v>
      </c>
      <c r="J390" s="17">
        <v>48</v>
      </c>
      <c r="K390" s="17">
        <v>109</v>
      </c>
    </row>
    <row r="391" spans="1:11">
      <c r="A391" t="s">
        <v>7</v>
      </c>
      <c r="B391" t="s">
        <v>1026</v>
      </c>
      <c r="C391" s="202" t="s">
        <v>1027</v>
      </c>
      <c r="D391" s="140">
        <v>1</v>
      </c>
      <c r="E391" s="17">
        <v>4</v>
      </c>
      <c r="F391" s="140"/>
      <c r="G391" s="140">
        <v>8</v>
      </c>
      <c r="H391" s="140">
        <v>8</v>
      </c>
      <c r="I391" s="17">
        <v>19</v>
      </c>
      <c r="J391" s="17">
        <v>22</v>
      </c>
      <c r="K391" s="17">
        <v>41</v>
      </c>
    </row>
    <row r="392" spans="1:11">
      <c r="A392" t="s">
        <v>7</v>
      </c>
      <c r="B392" t="s">
        <v>1028</v>
      </c>
      <c r="C392" s="202" t="s">
        <v>7</v>
      </c>
      <c r="D392" s="140">
        <v>142</v>
      </c>
      <c r="E392" s="17">
        <v>2516</v>
      </c>
      <c r="F392" s="140">
        <v>1500</v>
      </c>
      <c r="G392" s="140">
        <v>3132</v>
      </c>
      <c r="H392" s="140">
        <v>4632</v>
      </c>
      <c r="I392" s="17">
        <v>29283</v>
      </c>
      <c r="J392" s="17">
        <v>27637</v>
      </c>
      <c r="K392" s="17">
        <v>56920</v>
      </c>
    </row>
    <row r="393" spans="1:11">
      <c r="A393" t="s">
        <v>7</v>
      </c>
      <c r="B393" t="s">
        <v>1029</v>
      </c>
      <c r="C393" s="202" t="s">
        <v>1030</v>
      </c>
      <c r="D393" s="140">
        <v>1</v>
      </c>
      <c r="E393" s="17">
        <v>9</v>
      </c>
      <c r="F393" s="140">
        <v>1</v>
      </c>
      <c r="G393" s="140">
        <v>13</v>
      </c>
      <c r="H393" s="140">
        <v>14</v>
      </c>
      <c r="I393" s="17">
        <v>85</v>
      </c>
      <c r="J393" s="17">
        <v>76</v>
      </c>
      <c r="K393" s="17">
        <v>161</v>
      </c>
    </row>
    <row r="394" spans="1:11">
      <c r="A394" t="s">
        <v>7</v>
      </c>
      <c r="B394" t="s">
        <v>1031</v>
      </c>
      <c r="C394" s="202" t="s">
        <v>1032</v>
      </c>
      <c r="D394" s="140">
        <v>1</v>
      </c>
      <c r="E394" s="17">
        <v>2</v>
      </c>
      <c r="F394" s="140">
        <v>2</v>
      </c>
      <c r="G394" s="140">
        <v>6</v>
      </c>
      <c r="H394" s="140">
        <v>8</v>
      </c>
      <c r="I394" s="17">
        <v>10</v>
      </c>
      <c r="J394" s="17">
        <v>4</v>
      </c>
      <c r="K394" s="17">
        <v>14</v>
      </c>
    </row>
    <row r="395" spans="1:11">
      <c r="A395" t="s">
        <v>7</v>
      </c>
      <c r="B395" t="s">
        <v>1033</v>
      </c>
      <c r="C395" s="202" t="s">
        <v>1034</v>
      </c>
      <c r="D395" s="140">
        <v>1</v>
      </c>
      <c r="E395" s="17">
        <v>12</v>
      </c>
      <c r="F395" s="140">
        <v>1</v>
      </c>
      <c r="G395" s="140">
        <v>19</v>
      </c>
      <c r="H395" s="140">
        <v>20</v>
      </c>
      <c r="I395" s="17">
        <v>70</v>
      </c>
      <c r="J395" s="17">
        <v>59</v>
      </c>
      <c r="K395" s="17">
        <v>129</v>
      </c>
    </row>
    <row r="396" spans="1:11">
      <c r="A396" t="s">
        <v>7</v>
      </c>
      <c r="B396" t="s">
        <v>1035</v>
      </c>
      <c r="C396" s="202" t="s">
        <v>1036</v>
      </c>
      <c r="D396" s="140">
        <v>3</v>
      </c>
      <c r="E396" s="17">
        <v>20</v>
      </c>
      <c r="F396" s="140">
        <v>16</v>
      </c>
      <c r="G396" s="140">
        <v>35</v>
      </c>
      <c r="H396" s="140">
        <v>51</v>
      </c>
      <c r="I396" s="17">
        <v>147</v>
      </c>
      <c r="J396" s="17">
        <v>158</v>
      </c>
      <c r="K396" s="17">
        <v>305</v>
      </c>
    </row>
    <row r="397" spans="1:11">
      <c r="A397" t="s">
        <v>7</v>
      </c>
      <c r="B397" t="s">
        <v>1037</v>
      </c>
      <c r="C397" s="202" t="s">
        <v>1038</v>
      </c>
      <c r="D397" s="140">
        <v>3</v>
      </c>
      <c r="E397" s="17">
        <v>25</v>
      </c>
      <c r="F397" s="140">
        <v>4</v>
      </c>
      <c r="G397" s="140">
        <v>35</v>
      </c>
      <c r="H397" s="140">
        <v>39</v>
      </c>
      <c r="I397" s="17">
        <v>189</v>
      </c>
      <c r="J397" s="17">
        <v>185</v>
      </c>
      <c r="K397" s="17">
        <v>374</v>
      </c>
    </row>
    <row r="398" spans="1:11">
      <c r="A398" t="s">
        <v>7</v>
      </c>
      <c r="B398" t="s">
        <v>1039</v>
      </c>
      <c r="C398" s="202" t="s">
        <v>1040</v>
      </c>
      <c r="D398" s="140">
        <v>1</v>
      </c>
      <c r="E398" s="17">
        <v>5</v>
      </c>
      <c r="F398" s="140">
        <v>1</v>
      </c>
      <c r="G398" s="140">
        <v>10</v>
      </c>
      <c r="H398" s="140">
        <v>11</v>
      </c>
      <c r="I398" s="17">
        <v>37</v>
      </c>
      <c r="J398" s="17">
        <v>26</v>
      </c>
      <c r="K398" s="17">
        <v>63</v>
      </c>
    </row>
    <row r="399" spans="1:11">
      <c r="A399" t="s">
        <v>7</v>
      </c>
      <c r="B399" t="s">
        <v>1041</v>
      </c>
      <c r="C399" s="202" t="s">
        <v>1042</v>
      </c>
      <c r="D399" s="140">
        <v>4</v>
      </c>
      <c r="E399" s="17">
        <v>38</v>
      </c>
      <c r="F399" s="140">
        <v>5</v>
      </c>
      <c r="G399" s="140">
        <v>53</v>
      </c>
      <c r="H399" s="140">
        <v>58</v>
      </c>
      <c r="I399" s="17">
        <v>696</v>
      </c>
      <c r="J399" s="17">
        <v>395</v>
      </c>
      <c r="K399" s="17">
        <v>1091</v>
      </c>
    </row>
    <row r="400" spans="1:11">
      <c r="A400" t="s">
        <v>8</v>
      </c>
      <c r="B400" t="s">
        <v>1043</v>
      </c>
      <c r="C400" s="202" t="s">
        <v>1044</v>
      </c>
      <c r="D400" s="140">
        <v>3</v>
      </c>
      <c r="E400" s="17">
        <v>21</v>
      </c>
      <c r="F400" s="140">
        <v>12</v>
      </c>
      <c r="G400" s="140">
        <v>34</v>
      </c>
      <c r="H400" s="140">
        <v>46</v>
      </c>
      <c r="I400" s="17">
        <v>152</v>
      </c>
      <c r="J400" s="17">
        <v>139</v>
      </c>
      <c r="K400" s="17">
        <v>291</v>
      </c>
    </row>
    <row r="401" spans="1:11">
      <c r="A401" t="s">
        <v>8</v>
      </c>
      <c r="B401" t="s">
        <v>1045</v>
      </c>
      <c r="C401" s="202" t="s">
        <v>1046</v>
      </c>
      <c r="D401" s="140">
        <v>1</v>
      </c>
      <c r="E401" s="17">
        <v>1</v>
      </c>
      <c r="F401" s="140">
        <v>1</v>
      </c>
      <c r="G401" s="140">
        <v>4</v>
      </c>
      <c r="H401" s="140">
        <v>5</v>
      </c>
      <c r="I401" s="17">
        <v>3</v>
      </c>
      <c r="J401" s="17">
        <v>7</v>
      </c>
      <c r="K401" s="17">
        <v>10</v>
      </c>
    </row>
    <row r="402" spans="1:11">
      <c r="A402" t="s">
        <v>8</v>
      </c>
      <c r="B402" t="s">
        <v>1047</v>
      </c>
      <c r="C402" s="202" t="s">
        <v>1048</v>
      </c>
      <c r="D402" s="140">
        <v>1</v>
      </c>
      <c r="E402" s="17">
        <v>3</v>
      </c>
      <c r="F402" s="140">
        <v>1</v>
      </c>
      <c r="G402" s="140">
        <v>7</v>
      </c>
      <c r="H402" s="140">
        <v>8</v>
      </c>
      <c r="I402" s="17">
        <v>17</v>
      </c>
      <c r="J402" s="17">
        <v>13</v>
      </c>
      <c r="K402" s="17">
        <v>30</v>
      </c>
    </row>
    <row r="403" spans="1:11">
      <c r="A403" t="s">
        <v>8</v>
      </c>
      <c r="B403" t="s">
        <v>1049</v>
      </c>
      <c r="C403" s="202" t="s">
        <v>1050</v>
      </c>
      <c r="D403" s="140">
        <v>13</v>
      </c>
      <c r="E403" s="17">
        <v>185</v>
      </c>
      <c r="F403" s="140">
        <v>112</v>
      </c>
      <c r="G403" s="140">
        <v>248</v>
      </c>
      <c r="H403" s="140">
        <v>360</v>
      </c>
      <c r="I403" s="17">
        <v>1945</v>
      </c>
      <c r="J403" s="17">
        <v>1750</v>
      </c>
      <c r="K403" s="17">
        <v>3695</v>
      </c>
    </row>
    <row r="404" spans="1:11">
      <c r="A404" t="s">
        <v>8</v>
      </c>
      <c r="B404" t="s">
        <v>1051</v>
      </c>
      <c r="C404" s="202" t="s">
        <v>1052</v>
      </c>
      <c r="D404" s="140">
        <v>2</v>
      </c>
      <c r="E404" s="17">
        <v>17</v>
      </c>
      <c r="F404" s="140">
        <v>14</v>
      </c>
      <c r="G404" s="140">
        <v>29</v>
      </c>
      <c r="H404" s="140">
        <v>43</v>
      </c>
      <c r="I404" s="17">
        <v>140</v>
      </c>
      <c r="J404" s="17">
        <v>124</v>
      </c>
      <c r="K404" s="17">
        <v>264</v>
      </c>
    </row>
    <row r="405" spans="1:11">
      <c r="A405" t="s">
        <v>8</v>
      </c>
      <c r="B405" t="s">
        <v>1053</v>
      </c>
      <c r="C405" s="202" t="s">
        <v>1054</v>
      </c>
      <c r="D405" s="140">
        <v>1</v>
      </c>
      <c r="E405" s="17">
        <v>7</v>
      </c>
      <c r="F405" s="140">
        <v>2</v>
      </c>
      <c r="G405" s="140">
        <v>12</v>
      </c>
      <c r="H405" s="140">
        <v>14</v>
      </c>
      <c r="I405" s="17">
        <v>33</v>
      </c>
      <c r="J405" s="17">
        <v>34</v>
      </c>
      <c r="K405" s="17">
        <v>67</v>
      </c>
    </row>
    <row r="406" spans="1:11">
      <c r="A406" t="s">
        <v>8</v>
      </c>
      <c r="B406" t="s">
        <v>1055</v>
      </c>
      <c r="C406" s="202" t="s">
        <v>1056</v>
      </c>
      <c r="D406" s="140">
        <v>1</v>
      </c>
      <c r="E406" s="17">
        <v>7</v>
      </c>
      <c r="F406" s="140">
        <v>1</v>
      </c>
      <c r="G406" s="140">
        <v>10</v>
      </c>
      <c r="H406" s="140">
        <v>11</v>
      </c>
      <c r="I406" s="17">
        <v>22</v>
      </c>
      <c r="J406" s="17">
        <v>22</v>
      </c>
      <c r="K406" s="17">
        <v>44</v>
      </c>
    </row>
    <row r="407" spans="1:11">
      <c r="A407" t="s">
        <v>8</v>
      </c>
      <c r="B407" t="s">
        <v>1057</v>
      </c>
      <c r="C407" s="202" t="s">
        <v>1058</v>
      </c>
      <c r="D407" s="140">
        <v>2</v>
      </c>
      <c r="E407" s="17">
        <v>21</v>
      </c>
      <c r="F407" s="140">
        <v>20</v>
      </c>
      <c r="G407" s="140">
        <v>34</v>
      </c>
      <c r="H407" s="140">
        <v>54</v>
      </c>
      <c r="I407" s="17">
        <v>175</v>
      </c>
      <c r="J407" s="17">
        <v>190</v>
      </c>
      <c r="K407" s="17">
        <v>365</v>
      </c>
    </row>
    <row r="408" spans="1:11">
      <c r="A408" t="s">
        <v>8</v>
      </c>
      <c r="B408" t="s">
        <v>1059</v>
      </c>
      <c r="C408" s="202" t="s">
        <v>1060</v>
      </c>
      <c r="D408" s="140">
        <v>1</v>
      </c>
      <c r="E408" s="17">
        <v>2</v>
      </c>
      <c r="F408" s="140">
        <v>1</v>
      </c>
      <c r="G408" s="140">
        <v>4</v>
      </c>
      <c r="H408" s="140">
        <v>5</v>
      </c>
      <c r="I408" s="17">
        <v>8</v>
      </c>
      <c r="J408" s="17">
        <v>10</v>
      </c>
      <c r="K408" s="17">
        <v>18</v>
      </c>
    </row>
    <row r="409" spans="1:11">
      <c r="A409" t="s">
        <v>8</v>
      </c>
      <c r="B409" t="s">
        <v>1061</v>
      </c>
      <c r="C409" s="202" t="s">
        <v>1062</v>
      </c>
      <c r="D409" s="140">
        <v>1</v>
      </c>
      <c r="E409" s="17">
        <v>13</v>
      </c>
      <c r="F409" s="140">
        <v>6</v>
      </c>
      <c r="G409" s="140">
        <v>23</v>
      </c>
      <c r="H409" s="140">
        <v>29</v>
      </c>
      <c r="I409" s="17">
        <v>70</v>
      </c>
      <c r="J409" s="17">
        <v>98</v>
      </c>
      <c r="K409" s="17">
        <v>168</v>
      </c>
    </row>
    <row r="410" spans="1:11">
      <c r="A410" t="s">
        <v>8</v>
      </c>
      <c r="B410" t="s">
        <v>1063</v>
      </c>
      <c r="C410" s="202" t="s">
        <v>1064</v>
      </c>
      <c r="D410" s="140">
        <v>1</v>
      </c>
      <c r="E410" s="17">
        <v>6</v>
      </c>
      <c r="F410" s="140">
        <v>3</v>
      </c>
      <c r="G410" s="140">
        <v>6</v>
      </c>
      <c r="H410" s="140">
        <v>9</v>
      </c>
      <c r="I410" s="17">
        <v>16</v>
      </c>
      <c r="J410" s="17">
        <v>31</v>
      </c>
      <c r="K410" s="17">
        <v>47</v>
      </c>
    </row>
    <row r="411" spans="1:11">
      <c r="A411" t="s">
        <v>8</v>
      </c>
      <c r="B411" t="s">
        <v>1065</v>
      </c>
      <c r="C411" s="202" t="s">
        <v>1066</v>
      </c>
      <c r="D411" s="140">
        <v>1</v>
      </c>
      <c r="E411" s="17">
        <v>5</v>
      </c>
      <c r="F411" s="140">
        <v>2</v>
      </c>
      <c r="G411" s="140">
        <v>5</v>
      </c>
      <c r="H411" s="140">
        <v>7</v>
      </c>
      <c r="I411" s="17">
        <v>15</v>
      </c>
      <c r="J411" s="17">
        <v>15</v>
      </c>
      <c r="K411" s="17">
        <v>30</v>
      </c>
    </row>
    <row r="412" spans="1:11">
      <c r="A412" t="s">
        <v>8</v>
      </c>
      <c r="B412" t="s">
        <v>1067</v>
      </c>
      <c r="C412" s="202" t="s">
        <v>1068</v>
      </c>
      <c r="D412" s="140">
        <v>1</v>
      </c>
      <c r="E412" s="17">
        <v>6</v>
      </c>
      <c r="F412" s="140">
        <v>1</v>
      </c>
      <c r="G412" s="140">
        <v>11</v>
      </c>
      <c r="H412" s="140">
        <v>12</v>
      </c>
      <c r="I412" s="17">
        <v>27</v>
      </c>
      <c r="J412" s="17">
        <v>31</v>
      </c>
      <c r="K412" s="17">
        <v>58</v>
      </c>
    </row>
    <row r="413" spans="1:11">
      <c r="A413" t="s">
        <v>8</v>
      </c>
      <c r="B413" t="s">
        <v>1069</v>
      </c>
      <c r="C413" s="202" t="s">
        <v>1070</v>
      </c>
      <c r="D413" s="140">
        <v>1</v>
      </c>
      <c r="E413" s="17">
        <v>6</v>
      </c>
      <c r="F413" s="140">
        <v>3</v>
      </c>
      <c r="G413" s="140">
        <v>9</v>
      </c>
      <c r="H413" s="140">
        <v>12</v>
      </c>
      <c r="I413" s="17">
        <v>27</v>
      </c>
      <c r="J413" s="17">
        <v>29</v>
      </c>
      <c r="K413" s="17">
        <v>56</v>
      </c>
    </row>
    <row r="414" spans="1:11">
      <c r="A414" t="s">
        <v>8</v>
      </c>
      <c r="B414" t="s">
        <v>1071</v>
      </c>
      <c r="C414" s="202" t="s">
        <v>1072</v>
      </c>
      <c r="D414" s="140">
        <v>1</v>
      </c>
      <c r="E414" s="17">
        <v>1</v>
      </c>
      <c r="F414" s="140"/>
      <c r="G414" s="140">
        <v>8</v>
      </c>
      <c r="H414" s="140">
        <v>8</v>
      </c>
      <c r="I414" s="17">
        <v>15</v>
      </c>
      <c r="J414" s="17">
        <v>7</v>
      </c>
      <c r="K414" s="17">
        <v>22</v>
      </c>
    </row>
    <row r="415" spans="1:11">
      <c r="A415" t="s">
        <v>8</v>
      </c>
      <c r="B415" t="s">
        <v>1073</v>
      </c>
      <c r="C415" s="202" t="s">
        <v>1074</v>
      </c>
      <c r="D415" s="140">
        <v>1</v>
      </c>
      <c r="E415" s="17">
        <v>3</v>
      </c>
      <c r="F415" s="140">
        <v>1</v>
      </c>
      <c r="G415" s="140">
        <v>5</v>
      </c>
      <c r="H415" s="140">
        <v>6</v>
      </c>
      <c r="I415" s="17">
        <v>14</v>
      </c>
      <c r="J415" s="17">
        <v>14</v>
      </c>
      <c r="K415" s="17">
        <v>28</v>
      </c>
    </row>
    <row r="416" spans="1:11">
      <c r="A416" t="s">
        <v>8</v>
      </c>
      <c r="B416" t="s">
        <v>1075</v>
      </c>
      <c r="C416" s="202" t="s">
        <v>1076</v>
      </c>
      <c r="D416" s="140">
        <v>2</v>
      </c>
      <c r="E416" s="17">
        <v>21</v>
      </c>
      <c r="F416" s="140">
        <v>16</v>
      </c>
      <c r="G416" s="140">
        <v>34</v>
      </c>
      <c r="H416" s="140">
        <v>50</v>
      </c>
      <c r="I416" s="17">
        <v>188</v>
      </c>
      <c r="J416" s="17">
        <v>179</v>
      </c>
      <c r="K416" s="17">
        <v>367</v>
      </c>
    </row>
    <row r="417" spans="1:11">
      <c r="A417" t="s">
        <v>8</v>
      </c>
      <c r="B417" t="s">
        <v>1077</v>
      </c>
      <c r="C417" s="202" t="s">
        <v>1078</v>
      </c>
      <c r="D417" s="140">
        <v>1</v>
      </c>
      <c r="E417" s="17">
        <v>9</v>
      </c>
      <c r="F417" s="140">
        <v>6</v>
      </c>
      <c r="G417" s="140">
        <v>7</v>
      </c>
      <c r="H417" s="140">
        <v>13</v>
      </c>
      <c r="I417" s="17">
        <v>55</v>
      </c>
      <c r="J417" s="17">
        <v>54</v>
      </c>
      <c r="K417" s="17">
        <v>109</v>
      </c>
    </row>
    <row r="418" spans="1:11">
      <c r="A418" t="s">
        <v>8</v>
      </c>
      <c r="B418" t="s">
        <v>1079</v>
      </c>
      <c r="C418" s="202" t="s">
        <v>1080</v>
      </c>
      <c r="D418" s="140">
        <v>1</v>
      </c>
      <c r="E418" s="17">
        <v>7</v>
      </c>
      <c r="F418" s="140">
        <v>3</v>
      </c>
      <c r="G418" s="140">
        <v>12</v>
      </c>
      <c r="H418" s="140">
        <v>15</v>
      </c>
      <c r="I418" s="17">
        <v>35</v>
      </c>
      <c r="J418" s="17">
        <v>25</v>
      </c>
      <c r="K418" s="17">
        <v>60</v>
      </c>
    </row>
    <row r="419" spans="1:11">
      <c r="A419" t="s">
        <v>8</v>
      </c>
      <c r="B419" t="s">
        <v>1081</v>
      </c>
      <c r="C419" s="202" t="s">
        <v>1082</v>
      </c>
      <c r="D419" s="140">
        <v>1</v>
      </c>
      <c r="E419" s="17">
        <v>9</v>
      </c>
      <c r="F419" s="140">
        <v>1</v>
      </c>
      <c r="G419" s="140">
        <v>14</v>
      </c>
      <c r="H419" s="140">
        <v>15</v>
      </c>
      <c r="I419" s="17">
        <v>37</v>
      </c>
      <c r="J419" s="17">
        <v>36</v>
      </c>
      <c r="K419" s="17">
        <v>73</v>
      </c>
    </row>
    <row r="420" spans="1:11">
      <c r="A420" t="s">
        <v>8</v>
      </c>
      <c r="B420" t="s">
        <v>1083</v>
      </c>
      <c r="C420" s="202" t="s">
        <v>1084</v>
      </c>
      <c r="D420" s="140">
        <v>1</v>
      </c>
      <c r="E420" s="17">
        <v>2</v>
      </c>
      <c r="F420" s="140">
        <v>1</v>
      </c>
      <c r="G420" s="140">
        <v>3</v>
      </c>
      <c r="H420" s="140">
        <v>4</v>
      </c>
      <c r="I420" s="17">
        <v>11</v>
      </c>
      <c r="J420" s="17">
        <v>2</v>
      </c>
      <c r="K420" s="17">
        <v>13</v>
      </c>
    </row>
    <row r="421" spans="1:11">
      <c r="A421" t="s">
        <v>8</v>
      </c>
      <c r="B421" t="s">
        <v>1085</v>
      </c>
      <c r="C421" s="202" t="s">
        <v>1086</v>
      </c>
      <c r="D421" s="140">
        <v>1</v>
      </c>
      <c r="E421" s="17">
        <v>1</v>
      </c>
      <c r="F421" s="140"/>
      <c r="G421" s="140">
        <v>3</v>
      </c>
      <c r="H421" s="140">
        <v>3</v>
      </c>
      <c r="I421" s="17">
        <v>2</v>
      </c>
      <c r="J421" s="17">
        <v>4</v>
      </c>
      <c r="K421" s="17">
        <v>6</v>
      </c>
    </row>
    <row r="422" spans="1:11">
      <c r="A422" t="s">
        <v>8</v>
      </c>
      <c r="B422" t="s">
        <v>1087</v>
      </c>
      <c r="C422" s="202" t="s">
        <v>1088</v>
      </c>
      <c r="D422" s="140">
        <v>1</v>
      </c>
      <c r="E422" s="17">
        <v>18</v>
      </c>
      <c r="F422" s="140">
        <v>5</v>
      </c>
      <c r="G422" s="140">
        <v>25</v>
      </c>
      <c r="H422" s="140">
        <v>30</v>
      </c>
      <c r="I422" s="17">
        <v>81</v>
      </c>
      <c r="J422" s="17">
        <v>91</v>
      </c>
      <c r="K422" s="17">
        <v>172</v>
      </c>
    </row>
    <row r="423" spans="1:11">
      <c r="A423" t="s">
        <v>8</v>
      </c>
      <c r="B423" t="s">
        <v>1089</v>
      </c>
      <c r="C423" s="202" t="s">
        <v>1090</v>
      </c>
      <c r="D423" s="140">
        <v>1</v>
      </c>
      <c r="E423" s="17">
        <v>22</v>
      </c>
      <c r="F423" s="140">
        <v>6</v>
      </c>
      <c r="G423" s="140">
        <v>25</v>
      </c>
      <c r="H423" s="140">
        <v>31</v>
      </c>
      <c r="I423" s="17">
        <v>89</v>
      </c>
      <c r="J423" s="17">
        <v>95</v>
      </c>
      <c r="K423" s="17">
        <v>184</v>
      </c>
    </row>
    <row r="424" spans="1:11">
      <c r="A424" t="s">
        <v>8</v>
      </c>
      <c r="B424" t="s">
        <v>1091</v>
      </c>
      <c r="C424" s="202" t="s">
        <v>1092</v>
      </c>
      <c r="D424" s="140">
        <v>1</v>
      </c>
      <c r="E424" s="17">
        <v>2</v>
      </c>
      <c r="F424" s="140"/>
      <c r="G424" s="140">
        <v>5</v>
      </c>
      <c r="H424" s="140">
        <v>5</v>
      </c>
      <c r="I424" s="17">
        <v>6</v>
      </c>
      <c r="J424" s="17">
        <v>8</v>
      </c>
      <c r="K424" s="17">
        <v>14</v>
      </c>
    </row>
    <row r="425" spans="1:11">
      <c r="A425" t="s">
        <v>8</v>
      </c>
      <c r="B425" t="s">
        <v>1093</v>
      </c>
      <c r="C425" s="202" t="s">
        <v>1094</v>
      </c>
      <c r="D425" s="140">
        <v>1</v>
      </c>
      <c r="E425" s="17">
        <v>15</v>
      </c>
      <c r="F425" s="140">
        <v>5</v>
      </c>
      <c r="G425" s="140">
        <v>16</v>
      </c>
      <c r="H425" s="140">
        <v>21</v>
      </c>
      <c r="I425" s="17">
        <v>141</v>
      </c>
      <c r="J425" s="17">
        <v>112</v>
      </c>
      <c r="K425" s="17">
        <v>253</v>
      </c>
    </row>
    <row r="426" spans="1:11">
      <c r="A426" t="s">
        <v>8</v>
      </c>
      <c r="B426" t="s">
        <v>1095</v>
      </c>
      <c r="C426" s="202" t="s">
        <v>1096</v>
      </c>
      <c r="D426" s="140">
        <v>1</v>
      </c>
      <c r="E426" s="17">
        <v>9</v>
      </c>
      <c r="F426" s="140">
        <v>2</v>
      </c>
      <c r="G426" s="140">
        <v>10</v>
      </c>
      <c r="H426" s="140">
        <v>12</v>
      </c>
      <c r="I426" s="17">
        <v>54</v>
      </c>
      <c r="J426" s="17">
        <v>20</v>
      </c>
      <c r="K426" s="17">
        <v>74</v>
      </c>
    </row>
    <row r="427" spans="1:11">
      <c r="A427" t="s">
        <v>8</v>
      </c>
      <c r="B427" t="s">
        <v>1097</v>
      </c>
      <c r="C427" s="202" t="s">
        <v>1098</v>
      </c>
      <c r="D427" s="140">
        <v>1</v>
      </c>
      <c r="E427" s="17">
        <v>9</v>
      </c>
      <c r="F427" s="140">
        <v>6</v>
      </c>
      <c r="G427" s="140">
        <v>10</v>
      </c>
      <c r="H427" s="140">
        <v>16</v>
      </c>
      <c r="I427" s="17">
        <v>46</v>
      </c>
      <c r="J427" s="17">
        <v>49</v>
      </c>
      <c r="K427" s="17">
        <v>95</v>
      </c>
    </row>
    <row r="428" spans="1:11">
      <c r="A428" t="s">
        <v>8</v>
      </c>
      <c r="B428" t="s">
        <v>1099</v>
      </c>
      <c r="C428" s="202" t="s">
        <v>1100</v>
      </c>
      <c r="D428" s="140">
        <v>1</v>
      </c>
      <c r="E428" s="17">
        <v>2</v>
      </c>
      <c r="F428" s="140">
        <v>1</v>
      </c>
      <c r="G428" s="140">
        <v>4</v>
      </c>
      <c r="H428" s="140">
        <v>5</v>
      </c>
      <c r="I428" s="17">
        <v>8</v>
      </c>
      <c r="J428" s="17">
        <v>14</v>
      </c>
      <c r="K428" s="17">
        <v>22</v>
      </c>
    </row>
    <row r="429" spans="1:11">
      <c r="A429" t="s">
        <v>8</v>
      </c>
      <c r="B429" t="s">
        <v>1101</v>
      </c>
      <c r="C429" s="202" t="s">
        <v>1102</v>
      </c>
      <c r="D429" s="140">
        <v>2</v>
      </c>
      <c r="E429" s="17">
        <v>19</v>
      </c>
      <c r="F429" s="140">
        <v>11</v>
      </c>
      <c r="G429" s="140">
        <v>23</v>
      </c>
      <c r="H429" s="140">
        <v>34</v>
      </c>
      <c r="I429" s="17">
        <v>153</v>
      </c>
      <c r="J429" s="17">
        <v>116</v>
      </c>
      <c r="K429" s="17">
        <v>269</v>
      </c>
    </row>
    <row r="430" spans="1:11">
      <c r="A430" t="s">
        <v>8</v>
      </c>
      <c r="B430" t="s">
        <v>1103</v>
      </c>
      <c r="C430" s="202" t="s">
        <v>1104</v>
      </c>
      <c r="D430" s="140">
        <v>1</v>
      </c>
      <c r="E430" s="17">
        <v>6</v>
      </c>
      <c r="F430" s="140">
        <v>1</v>
      </c>
      <c r="G430" s="140">
        <v>11</v>
      </c>
      <c r="H430" s="140">
        <v>12</v>
      </c>
      <c r="I430" s="17">
        <v>33</v>
      </c>
      <c r="J430" s="17">
        <v>20</v>
      </c>
      <c r="K430" s="17">
        <v>53</v>
      </c>
    </row>
    <row r="431" spans="1:11">
      <c r="A431" t="s">
        <v>8</v>
      </c>
      <c r="B431" t="s">
        <v>1105</v>
      </c>
      <c r="C431" s="202" t="s">
        <v>1106</v>
      </c>
      <c r="D431" s="140">
        <v>1</v>
      </c>
      <c r="E431" s="17">
        <v>1</v>
      </c>
      <c r="F431" s="140">
        <v>2</v>
      </c>
      <c r="G431" s="140">
        <v>3</v>
      </c>
      <c r="H431" s="140">
        <v>5</v>
      </c>
      <c r="I431" s="17">
        <v>3</v>
      </c>
      <c r="J431" s="17">
        <v>3</v>
      </c>
      <c r="K431" s="17">
        <v>6</v>
      </c>
    </row>
    <row r="432" spans="1:11">
      <c r="A432" t="s">
        <v>8</v>
      </c>
      <c r="B432" t="s">
        <v>1107</v>
      </c>
      <c r="C432" s="202" t="s">
        <v>1108</v>
      </c>
      <c r="D432" s="140">
        <v>2</v>
      </c>
      <c r="E432" s="17">
        <v>21</v>
      </c>
      <c r="F432" s="140">
        <v>19</v>
      </c>
      <c r="G432" s="140">
        <v>35</v>
      </c>
      <c r="H432" s="140">
        <v>54</v>
      </c>
      <c r="I432" s="17">
        <v>187</v>
      </c>
      <c r="J432" s="17">
        <v>199</v>
      </c>
      <c r="K432" s="17">
        <v>386</v>
      </c>
    </row>
    <row r="433" spans="1:11">
      <c r="A433" t="s">
        <v>8</v>
      </c>
      <c r="B433" t="s">
        <v>1109</v>
      </c>
      <c r="C433" s="202" t="s">
        <v>1110</v>
      </c>
      <c r="D433" s="140">
        <v>1</v>
      </c>
      <c r="E433" s="17">
        <v>3</v>
      </c>
      <c r="F433" s="140"/>
      <c r="G433" s="140">
        <v>7</v>
      </c>
      <c r="H433" s="140">
        <v>7</v>
      </c>
      <c r="I433" s="17">
        <v>9</v>
      </c>
      <c r="J433" s="17">
        <v>14</v>
      </c>
      <c r="K433" s="17">
        <v>23</v>
      </c>
    </row>
    <row r="434" spans="1:11">
      <c r="A434" t="s">
        <v>8</v>
      </c>
      <c r="B434" t="s">
        <v>1111</v>
      </c>
      <c r="C434" s="202" t="s">
        <v>1112</v>
      </c>
      <c r="D434" s="140">
        <v>1</v>
      </c>
      <c r="E434" s="17">
        <v>13</v>
      </c>
      <c r="F434" s="140">
        <v>3</v>
      </c>
      <c r="G434" s="140">
        <v>19</v>
      </c>
      <c r="H434" s="140">
        <v>22</v>
      </c>
      <c r="I434" s="17">
        <v>76</v>
      </c>
      <c r="J434" s="17">
        <v>66</v>
      </c>
      <c r="K434" s="17">
        <v>142</v>
      </c>
    </row>
    <row r="435" spans="1:11">
      <c r="A435" t="s">
        <v>8</v>
      </c>
      <c r="B435" t="s">
        <v>1113</v>
      </c>
      <c r="C435" s="202" t="s">
        <v>1114</v>
      </c>
      <c r="D435" s="140">
        <v>1</v>
      </c>
      <c r="E435" s="17">
        <v>2</v>
      </c>
      <c r="F435" s="140"/>
      <c r="G435" s="140">
        <v>9</v>
      </c>
      <c r="H435" s="140">
        <v>9</v>
      </c>
      <c r="I435" s="17">
        <v>9</v>
      </c>
      <c r="J435" s="17">
        <v>6</v>
      </c>
      <c r="K435" s="17">
        <v>15</v>
      </c>
    </row>
    <row r="436" spans="1:11">
      <c r="A436" t="s">
        <v>8</v>
      </c>
      <c r="B436" t="s">
        <v>1115</v>
      </c>
      <c r="C436" s="202" t="s">
        <v>1116</v>
      </c>
      <c r="D436" s="140">
        <v>1</v>
      </c>
      <c r="E436" s="17">
        <v>10</v>
      </c>
      <c r="F436" s="140">
        <v>4</v>
      </c>
      <c r="G436" s="140">
        <v>17</v>
      </c>
      <c r="H436" s="140">
        <v>21</v>
      </c>
      <c r="I436" s="17">
        <v>61</v>
      </c>
      <c r="J436" s="17">
        <v>48</v>
      </c>
      <c r="K436" s="17">
        <v>109</v>
      </c>
    </row>
    <row r="437" spans="1:11">
      <c r="A437" t="s">
        <v>8</v>
      </c>
      <c r="B437" t="s">
        <v>1117</v>
      </c>
      <c r="C437" s="202" t="s">
        <v>1118</v>
      </c>
      <c r="D437" s="140">
        <v>1</v>
      </c>
      <c r="E437" s="17">
        <v>1</v>
      </c>
      <c r="F437" s="140"/>
      <c r="G437" s="140">
        <v>4</v>
      </c>
      <c r="H437" s="140">
        <v>4</v>
      </c>
      <c r="I437" s="17">
        <v>3</v>
      </c>
      <c r="J437" s="17">
        <v>2</v>
      </c>
      <c r="K437" s="17">
        <v>5</v>
      </c>
    </row>
    <row r="438" spans="1:11">
      <c r="A438" t="s">
        <v>8</v>
      </c>
      <c r="B438" t="s">
        <v>1119</v>
      </c>
      <c r="C438" s="202" t="s">
        <v>1120</v>
      </c>
      <c r="D438" s="140">
        <v>1</v>
      </c>
      <c r="E438" s="17">
        <v>11</v>
      </c>
      <c r="F438" s="140">
        <v>4</v>
      </c>
      <c r="G438" s="140">
        <v>14</v>
      </c>
      <c r="H438" s="140">
        <v>18</v>
      </c>
      <c r="I438" s="17">
        <v>61</v>
      </c>
      <c r="J438" s="17">
        <v>43</v>
      </c>
      <c r="K438" s="17">
        <v>104</v>
      </c>
    </row>
    <row r="439" spans="1:11">
      <c r="A439" t="s">
        <v>8</v>
      </c>
      <c r="B439" t="s">
        <v>1121</v>
      </c>
      <c r="C439" s="202" t="s">
        <v>1122</v>
      </c>
      <c r="D439" s="140">
        <v>1</v>
      </c>
      <c r="E439" s="17">
        <v>8</v>
      </c>
      <c r="F439" s="140">
        <v>2</v>
      </c>
      <c r="G439" s="140">
        <v>11</v>
      </c>
      <c r="H439" s="140">
        <v>13</v>
      </c>
      <c r="I439" s="17">
        <v>44</v>
      </c>
      <c r="J439" s="17">
        <v>47</v>
      </c>
      <c r="K439" s="17">
        <v>91</v>
      </c>
    </row>
    <row r="440" spans="1:11">
      <c r="A440" t="s">
        <v>8</v>
      </c>
      <c r="B440" t="s">
        <v>1123</v>
      </c>
      <c r="C440" s="202" t="s">
        <v>1124</v>
      </c>
      <c r="D440" s="140">
        <v>7</v>
      </c>
      <c r="E440" s="17">
        <v>72</v>
      </c>
      <c r="F440" s="140">
        <v>49</v>
      </c>
      <c r="G440" s="140">
        <v>107</v>
      </c>
      <c r="H440" s="140">
        <v>156</v>
      </c>
      <c r="I440" s="17">
        <v>709</v>
      </c>
      <c r="J440" s="17">
        <v>628</v>
      </c>
      <c r="K440" s="17">
        <v>1337</v>
      </c>
    </row>
    <row r="441" spans="1:11">
      <c r="A441" t="s">
        <v>8</v>
      </c>
      <c r="B441" t="s">
        <v>1125</v>
      </c>
      <c r="C441" s="202" t="s">
        <v>1126</v>
      </c>
      <c r="D441" s="140">
        <v>1</v>
      </c>
      <c r="E441" s="17">
        <v>3</v>
      </c>
      <c r="F441" s="140">
        <v>1</v>
      </c>
      <c r="G441" s="140">
        <v>6</v>
      </c>
      <c r="H441" s="140">
        <v>7</v>
      </c>
      <c r="I441" s="17">
        <v>10</v>
      </c>
      <c r="J441" s="17">
        <v>10</v>
      </c>
      <c r="K441" s="17">
        <v>20</v>
      </c>
    </row>
    <row r="442" spans="1:11">
      <c r="A442" t="s">
        <v>8</v>
      </c>
      <c r="B442" t="s">
        <v>1127</v>
      </c>
      <c r="C442" s="202" t="s">
        <v>1128</v>
      </c>
      <c r="D442" s="140">
        <v>1</v>
      </c>
      <c r="E442" s="17">
        <v>4</v>
      </c>
      <c r="F442" s="140">
        <v>2</v>
      </c>
      <c r="G442" s="140">
        <v>8</v>
      </c>
      <c r="H442" s="140">
        <v>10</v>
      </c>
      <c r="I442" s="17">
        <v>19</v>
      </c>
      <c r="J442" s="17">
        <v>13</v>
      </c>
      <c r="K442" s="17">
        <v>32</v>
      </c>
    </row>
    <row r="443" spans="1:11">
      <c r="A443" t="s">
        <v>8</v>
      </c>
      <c r="B443" t="s">
        <v>1129</v>
      </c>
      <c r="C443" s="202" t="s">
        <v>1130</v>
      </c>
      <c r="D443" s="140">
        <v>3</v>
      </c>
      <c r="E443" s="17">
        <v>20</v>
      </c>
      <c r="F443" s="140">
        <v>10</v>
      </c>
      <c r="G443" s="140">
        <v>43</v>
      </c>
      <c r="H443" s="140">
        <v>53</v>
      </c>
      <c r="I443" s="17">
        <v>153</v>
      </c>
      <c r="J443" s="17">
        <v>169</v>
      </c>
      <c r="K443" s="17">
        <v>322</v>
      </c>
    </row>
    <row r="444" spans="1:11">
      <c r="A444" t="s">
        <v>8</v>
      </c>
      <c r="B444" t="s">
        <v>1131</v>
      </c>
      <c r="C444" s="202" t="s">
        <v>1132</v>
      </c>
      <c r="D444" s="140">
        <v>1</v>
      </c>
      <c r="E444" s="17">
        <v>5</v>
      </c>
      <c r="F444" s="140">
        <v>2</v>
      </c>
      <c r="G444" s="140">
        <v>12</v>
      </c>
      <c r="H444" s="140">
        <v>14</v>
      </c>
      <c r="I444" s="17">
        <v>26</v>
      </c>
      <c r="J444" s="17">
        <v>27</v>
      </c>
      <c r="K444" s="17">
        <v>53</v>
      </c>
    </row>
    <row r="445" spans="1:11">
      <c r="A445" t="s">
        <v>8</v>
      </c>
      <c r="B445" t="s">
        <v>1133</v>
      </c>
      <c r="C445" s="202" t="s">
        <v>1134</v>
      </c>
      <c r="D445" s="140">
        <v>2</v>
      </c>
      <c r="E445" s="17">
        <v>11</v>
      </c>
      <c r="F445" s="140">
        <v>4</v>
      </c>
      <c r="G445" s="140">
        <v>14</v>
      </c>
      <c r="H445" s="140">
        <v>18</v>
      </c>
      <c r="I445" s="17">
        <v>88</v>
      </c>
      <c r="J445" s="17">
        <v>66</v>
      </c>
      <c r="K445" s="17">
        <v>154</v>
      </c>
    </row>
    <row r="446" spans="1:11">
      <c r="A446" t="s">
        <v>8</v>
      </c>
      <c r="B446" t="s">
        <v>1135</v>
      </c>
      <c r="C446" s="202" t="s">
        <v>1136</v>
      </c>
      <c r="D446" s="140">
        <v>1</v>
      </c>
      <c r="E446" s="17">
        <v>9</v>
      </c>
      <c r="F446" s="140">
        <v>1</v>
      </c>
      <c r="G446" s="140">
        <v>16</v>
      </c>
      <c r="H446" s="140">
        <v>17</v>
      </c>
      <c r="I446" s="17">
        <v>31</v>
      </c>
      <c r="J446" s="17">
        <v>40</v>
      </c>
      <c r="K446" s="17">
        <v>71</v>
      </c>
    </row>
    <row r="447" spans="1:11">
      <c r="A447" t="s">
        <v>8</v>
      </c>
      <c r="B447" t="s">
        <v>1137</v>
      </c>
      <c r="C447" s="202" t="s">
        <v>8</v>
      </c>
      <c r="D447" s="140">
        <v>40</v>
      </c>
      <c r="E447" s="17">
        <v>589</v>
      </c>
      <c r="F447" s="140">
        <v>438</v>
      </c>
      <c r="G447" s="140">
        <v>781</v>
      </c>
      <c r="H447" s="140">
        <v>1219</v>
      </c>
      <c r="I447" s="17">
        <v>6319</v>
      </c>
      <c r="J447" s="17">
        <v>6036</v>
      </c>
      <c r="K447" s="17">
        <v>12355</v>
      </c>
    </row>
    <row r="456" spans="5:5">
      <c r="E456" s="207"/>
    </row>
  </sheetData>
  <mergeCells count="2">
    <mergeCell ref="F4:H4"/>
    <mergeCell ref="I4:K4"/>
  </mergeCells>
  <phoneticPr fontId="21" type="noConversion"/>
  <pageMargins left="0.75" right="0.75" top="1" bottom="1" header="0" footer="0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73"/>
  <sheetViews>
    <sheetView workbookViewId="0">
      <selection activeCell="A33" sqref="A33"/>
    </sheetView>
  </sheetViews>
  <sheetFormatPr baseColWidth="10" defaultRowHeight="12.75"/>
  <cols>
    <col min="1" max="1" width="10.7109375" style="60" customWidth="1"/>
    <col min="2" max="2" width="7.42578125" customWidth="1"/>
    <col min="3" max="3" width="8.140625" customWidth="1"/>
    <col min="4" max="4" width="8" customWidth="1"/>
    <col min="5" max="5" width="8.42578125" customWidth="1"/>
    <col min="6" max="6" width="7" customWidth="1"/>
    <col min="7" max="7" width="8.28515625" customWidth="1"/>
    <col min="8" max="8" width="8.140625" customWidth="1"/>
    <col min="9" max="9" width="7.85546875" customWidth="1"/>
    <col min="10" max="10" width="7.5703125" customWidth="1"/>
    <col min="11" max="11" width="7.28515625" bestFit="1" customWidth="1"/>
    <col min="12" max="12" width="9.42578125" customWidth="1"/>
    <col min="13" max="13" width="7.42578125" style="68" customWidth="1"/>
    <col min="14" max="14" width="7.140625" style="68" customWidth="1"/>
    <col min="15" max="15" width="8.85546875" style="68" customWidth="1"/>
    <col min="16" max="16" width="6.140625" style="68" customWidth="1"/>
    <col min="17" max="17" width="8.28515625" style="68" customWidth="1"/>
    <col min="18" max="18" width="8.28515625" customWidth="1"/>
  </cols>
  <sheetData>
    <row r="2" spans="1:18" s="85" customFormat="1" ht="15.95" customHeight="1">
      <c r="A2" s="18" t="s">
        <v>203</v>
      </c>
      <c r="B2" s="18"/>
      <c r="C2" s="19"/>
      <c r="D2" s="19"/>
      <c r="E2" s="308"/>
      <c r="F2" s="308"/>
      <c r="G2" s="308"/>
      <c r="H2" s="19"/>
      <c r="I2" s="19"/>
      <c r="J2" s="19"/>
      <c r="K2" s="19"/>
      <c r="L2" s="19"/>
      <c r="M2" s="65"/>
      <c r="N2" s="65"/>
      <c r="O2" s="65"/>
      <c r="P2" s="65"/>
      <c r="Q2" s="65"/>
      <c r="R2" s="65"/>
    </row>
    <row r="3" spans="1:18" s="22" customFormat="1" ht="9.6" customHeight="1" thickBot="1">
      <c r="A3" s="20"/>
      <c r="B3" s="20"/>
      <c r="C3" s="21"/>
      <c r="D3" s="21"/>
      <c r="M3" s="182"/>
      <c r="N3" s="182"/>
      <c r="O3" s="182"/>
      <c r="P3" s="182"/>
      <c r="Q3" s="182"/>
    </row>
    <row r="4" spans="1:18" s="22" customFormat="1" ht="20.100000000000001" customHeight="1">
      <c r="A4" s="23"/>
      <c r="B4" s="23"/>
      <c r="C4" s="392" t="s">
        <v>52</v>
      </c>
      <c r="D4" s="392"/>
      <c r="E4" s="414" t="s">
        <v>141</v>
      </c>
      <c r="F4" s="417" t="s">
        <v>1148</v>
      </c>
      <c r="G4" s="412" t="s">
        <v>43</v>
      </c>
      <c r="H4" s="413"/>
      <c r="I4" s="413"/>
      <c r="J4" s="413"/>
      <c r="K4" s="411" t="s">
        <v>44</v>
      </c>
      <c r="L4" s="416"/>
      <c r="M4" s="411" t="s">
        <v>89</v>
      </c>
      <c r="N4" s="398"/>
      <c r="O4" s="398"/>
      <c r="P4" s="398"/>
      <c r="Q4" s="398"/>
      <c r="R4" s="398"/>
    </row>
    <row r="5" spans="1:18" s="27" customFormat="1" ht="35.1" customHeight="1">
      <c r="A5" s="82"/>
      <c r="B5" s="24"/>
      <c r="C5" s="25" t="s">
        <v>45</v>
      </c>
      <c r="D5" s="25" t="s">
        <v>51</v>
      </c>
      <c r="E5" s="415"/>
      <c r="F5" s="418"/>
      <c r="G5" s="26" t="s">
        <v>138</v>
      </c>
      <c r="H5" s="26" t="s">
        <v>151</v>
      </c>
      <c r="I5" s="25" t="s">
        <v>152</v>
      </c>
      <c r="J5" s="25" t="s">
        <v>51</v>
      </c>
      <c r="K5" s="26" t="s">
        <v>46</v>
      </c>
      <c r="L5" s="26" t="s">
        <v>159</v>
      </c>
      <c r="M5" s="26" t="s">
        <v>153</v>
      </c>
      <c r="N5" s="25" t="s">
        <v>154</v>
      </c>
      <c r="O5" s="25" t="s">
        <v>156</v>
      </c>
      <c r="P5" s="273" t="s">
        <v>174</v>
      </c>
      <c r="Q5" s="25" t="s">
        <v>157</v>
      </c>
      <c r="R5" s="25" t="s">
        <v>158</v>
      </c>
    </row>
    <row r="6" spans="1:18" s="17" customFormat="1" ht="12.75" customHeight="1">
      <c r="A6" s="29" t="s">
        <v>0</v>
      </c>
      <c r="B6" s="31" t="s">
        <v>199</v>
      </c>
      <c r="C6" s="140">
        <v>1</v>
      </c>
      <c r="D6" s="140">
        <v>1</v>
      </c>
      <c r="E6" s="140">
        <v>1</v>
      </c>
      <c r="G6" s="140">
        <v>4</v>
      </c>
      <c r="H6" s="140">
        <v>1</v>
      </c>
      <c r="I6" s="140">
        <v>1</v>
      </c>
      <c r="J6" s="140"/>
      <c r="K6" s="140"/>
      <c r="L6" s="140"/>
      <c r="M6" s="140">
        <v>6</v>
      </c>
      <c r="N6" s="140">
        <v>6</v>
      </c>
      <c r="O6" s="140">
        <v>6</v>
      </c>
      <c r="P6" s="140">
        <v>1</v>
      </c>
      <c r="Q6" s="140">
        <v>2</v>
      </c>
      <c r="R6" s="140">
        <v>2</v>
      </c>
    </row>
    <row r="7" spans="1:18" s="17" customFormat="1" ht="12.75" customHeight="1">
      <c r="A7" s="29"/>
      <c r="B7" s="31" t="s">
        <v>200</v>
      </c>
      <c r="C7" s="140"/>
      <c r="D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</row>
    <row r="8" spans="1:18" s="17" customFormat="1" ht="12.75" customHeight="1">
      <c r="A8" s="29"/>
      <c r="B8" s="30" t="s">
        <v>10</v>
      </c>
      <c r="C8" s="140">
        <v>1</v>
      </c>
      <c r="D8" s="140">
        <v>1</v>
      </c>
      <c r="E8" s="17">
        <v>1</v>
      </c>
      <c r="G8" s="140">
        <v>4</v>
      </c>
      <c r="H8" s="140">
        <v>1</v>
      </c>
      <c r="I8" s="140">
        <v>1</v>
      </c>
      <c r="J8" s="140"/>
      <c r="K8" s="140"/>
      <c r="L8" s="140"/>
      <c r="M8" s="140">
        <v>6</v>
      </c>
      <c r="N8" s="140">
        <v>6</v>
      </c>
      <c r="O8" s="140">
        <v>6</v>
      </c>
      <c r="P8" s="140">
        <v>1</v>
      </c>
      <c r="Q8" s="140">
        <v>2</v>
      </c>
      <c r="R8" s="140">
        <v>2</v>
      </c>
    </row>
    <row r="9" spans="1:18" s="17" customFormat="1" ht="12.75" customHeight="1">
      <c r="A9" s="29" t="s">
        <v>1</v>
      </c>
      <c r="B9" s="31" t="s">
        <v>199</v>
      </c>
      <c r="C9" s="140">
        <v>1</v>
      </c>
      <c r="D9" s="140">
        <v>1</v>
      </c>
      <c r="E9" s="17">
        <v>1</v>
      </c>
      <c r="G9" s="140">
        <v>9</v>
      </c>
      <c r="H9" s="140">
        <v>2</v>
      </c>
      <c r="I9" s="140">
        <v>1</v>
      </c>
      <c r="J9" s="140"/>
      <c r="K9" s="140"/>
      <c r="L9" s="140"/>
      <c r="M9" s="140">
        <v>4</v>
      </c>
      <c r="N9" s="140">
        <v>4</v>
      </c>
      <c r="O9" s="140">
        <v>4</v>
      </c>
      <c r="P9" s="140"/>
      <c r="Q9" s="140">
        <v>3</v>
      </c>
      <c r="R9" s="140">
        <v>3</v>
      </c>
    </row>
    <row r="10" spans="1:18" s="17" customFormat="1" ht="12.75" customHeight="1">
      <c r="A10" s="29"/>
      <c r="B10" s="31" t="s">
        <v>200</v>
      </c>
      <c r="C10" s="140"/>
      <c r="D10" s="140"/>
      <c r="F10" s="17">
        <v>1</v>
      </c>
      <c r="G10" s="140"/>
      <c r="H10" s="140">
        <v>1</v>
      </c>
      <c r="I10" s="140"/>
      <c r="J10" s="140"/>
      <c r="K10" s="140">
        <v>1</v>
      </c>
      <c r="L10" s="140"/>
      <c r="M10" s="140"/>
      <c r="N10" s="140"/>
      <c r="O10" s="140"/>
      <c r="P10" s="140"/>
      <c r="Q10" s="140"/>
      <c r="R10" s="140"/>
    </row>
    <row r="11" spans="1:18" s="17" customFormat="1" ht="12.75" customHeight="1">
      <c r="A11" s="29"/>
      <c r="B11" s="30" t="s">
        <v>10</v>
      </c>
      <c r="C11" s="140">
        <v>1</v>
      </c>
      <c r="D11" s="140">
        <v>1</v>
      </c>
      <c r="E11" s="17">
        <v>1</v>
      </c>
      <c r="F11" s="17">
        <v>1</v>
      </c>
      <c r="G11" s="140">
        <v>9</v>
      </c>
      <c r="H11" s="140">
        <v>3</v>
      </c>
      <c r="I11" s="140">
        <v>1</v>
      </c>
      <c r="J11" s="140"/>
      <c r="K11" s="140">
        <v>1</v>
      </c>
      <c r="L11" s="140"/>
      <c r="M11" s="140">
        <v>4</v>
      </c>
      <c r="N11" s="140">
        <v>4</v>
      </c>
      <c r="O11" s="201">
        <v>4</v>
      </c>
      <c r="P11" s="140">
        <v>0</v>
      </c>
      <c r="Q11" s="140">
        <v>3</v>
      </c>
      <c r="R11" s="140">
        <v>3</v>
      </c>
    </row>
    <row r="12" spans="1:18" s="17" customFormat="1" ht="12.75" customHeight="1">
      <c r="A12" s="29" t="s">
        <v>2</v>
      </c>
      <c r="B12" s="31" t="s">
        <v>199</v>
      </c>
      <c r="C12" s="140">
        <v>1</v>
      </c>
      <c r="D12" s="140">
        <v>1</v>
      </c>
      <c r="E12" s="17">
        <v>1</v>
      </c>
      <c r="G12" s="140">
        <v>15</v>
      </c>
      <c r="H12" s="140">
        <v>3</v>
      </c>
      <c r="I12" s="140">
        <v>3</v>
      </c>
      <c r="J12" s="140"/>
      <c r="K12" s="140"/>
      <c r="L12" s="140"/>
      <c r="M12" s="140">
        <v>3</v>
      </c>
      <c r="N12" s="140">
        <v>3</v>
      </c>
      <c r="O12" s="140">
        <v>3</v>
      </c>
      <c r="P12" s="140"/>
      <c r="Q12" s="140">
        <v>3</v>
      </c>
      <c r="R12" s="140">
        <v>3</v>
      </c>
    </row>
    <row r="13" spans="1:18" s="17" customFormat="1" ht="12.75" customHeight="1">
      <c r="A13" s="29"/>
      <c r="B13" s="31" t="s">
        <v>200</v>
      </c>
      <c r="C13" s="140"/>
      <c r="D13" s="140"/>
      <c r="F13" s="17">
        <v>1</v>
      </c>
      <c r="G13" s="140">
        <v>1</v>
      </c>
      <c r="H13" s="140">
        <v>2</v>
      </c>
      <c r="I13" s="140">
        <v>1</v>
      </c>
      <c r="J13" s="140"/>
      <c r="K13" s="140"/>
      <c r="L13" s="140"/>
      <c r="M13" s="140"/>
      <c r="N13" s="140"/>
      <c r="O13" s="140"/>
      <c r="P13" s="140"/>
      <c r="Q13" s="140"/>
      <c r="R13" s="140"/>
    </row>
    <row r="14" spans="1:18" s="17" customFormat="1" ht="12.75" customHeight="1">
      <c r="A14" s="29"/>
      <c r="B14" s="30" t="s">
        <v>10</v>
      </c>
      <c r="C14" s="140">
        <v>1</v>
      </c>
      <c r="D14" s="140">
        <v>1</v>
      </c>
      <c r="E14" s="17">
        <v>1</v>
      </c>
      <c r="F14" s="17">
        <v>1</v>
      </c>
      <c r="G14" s="140">
        <v>16</v>
      </c>
      <c r="H14" s="140">
        <v>5</v>
      </c>
      <c r="I14" s="140">
        <v>4</v>
      </c>
      <c r="J14" s="140"/>
      <c r="K14" s="140"/>
      <c r="L14" s="140"/>
      <c r="M14" s="140">
        <v>3</v>
      </c>
      <c r="N14" s="140">
        <v>3</v>
      </c>
      <c r="O14" s="140">
        <v>3</v>
      </c>
      <c r="P14" s="140">
        <v>0</v>
      </c>
      <c r="Q14" s="140">
        <v>3</v>
      </c>
      <c r="R14" s="140">
        <v>3</v>
      </c>
    </row>
    <row r="15" spans="1:18" s="17" customFormat="1" ht="12.75" customHeight="1">
      <c r="A15" s="29" t="s">
        <v>3</v>
      </c>
      <c r="B15" s="31" t="s">
        <v>199</v>
      </c>
      <c r="C15" s="140">
        <v>1</v>
      </c>
      <c r="D15" s="140">
        <v>1</v>
      </c>
      <c r="E15" s="17">
        <v>1</v>
      </c>
      <c r="G15" s="140">
        <v>2</v>
      </c>
      <c r="H15" s="140">
        <v>1</v>
      </c>
      <c r="I15" s="140">
        <v>1</v>
      </c>
      <c r="J15" s="140"/>
      <c r="K15" s="140"/>
      <c r="L15" s="140"/>
      <c r="M15" s="140">
        <v>3</v>
      </c>
      <c r="N15" s="140">
        <v>3</v>
      </c>
      <c r="O15" s="140">
        <v>3</v>
      </c>
      <c r="P15" s="140"/>
      <c r="Q15" s="140">
        <v>1</v>
      </c>
      <c r="R15" s="140">
        <v>1</v>
      </c>
    </row>
    <row r="16" spans="1:18" s="17" customFormat="1" ht="12.75" customHeight="1">
      <c r="A16" s="29"/>
      <c r="B16" s="31" t="s">
        <v>200</v>
      </c>
      <c r="C16" s="140"/>
      <c r="D16" s="140"/>
      <c r="F16" s="17">
        <v>1</v>
      </c>
      <c r="G16" s="140">
        <v>1</v>
      </c>
      <c r="H16" s="140"/>
      <c r="I16" s="140"/>
      <c r="J16" s="140"/>
      <c r="K16" s="140"/>
      <c r="L16" s="140"/>
      <c r="M16" s="140"/>
      <c r="N16" s="140"/>
      <c r="O16" s="201"/>
      <c r="P16" s="140"/>
      <c r="Q16" s="140"/>
      <c r="R16" s="140"/>
    </row>
    <row r="17" spans="1:18" s="17" customFormat="1" ht="12.75" customHeight="1">
      <c r="A17" s="29"/>
      <c r="B17" s="30" t="s">
        <v>10</v>
      </c>
      <c r="C17" s="140">
        <v>1</v>
      </c>
      <c r="D17" s="140">
        <v>1</v>
      </c>
      <c r="E17" s="17">
        <v>1</v>
      </c>
      <c r="F17" s="17">
        <v>1</v>
      </c>
      <c r="G17" s="140">
        <v>3</v>
      </c>
      <c r="H17" s="140">
        <v>1</v>
      </c>
      <c r="I17" s="140">
        <v>1</v>
      </c>
      <c r="J17" s="140"/>
      <c r="K17" s="140"/>
      <c r="L17" s="140"/>
      <c r="M17" s="140">
        <v>3</v>
      </c>
      <c r="N17" s="140">
        <v>3</v>
      </c>
      <c r="O17" s="201">
        <v>3</v>
      </c>
      <c r="P17" s="140">
        <v>0</v>
      </c>
      <c r="Q17" s="140">
        <v>1</v>
      </c>
      <c r="R17" s="140">
        <v>1</v>
      </c>
    </row>
    <row r="18" spans="1:18" s="17" customFormat="1" ht="12.75" customHeight="1">
      <c r="A18" s="29" t="s">
        <v>4</v>
      </c>
      <c r="B18" s="31" t="s">
        <v>199</v>
      </c>
      <c r="C18" s="140">
        <v>1</v>
      </c>
      <c r="D18" s="140">
        <v>1</v>
      </c>
      <c r="E18" s="17">
        <v>1</v>
      </c>
      <c r="G18" s="140">
        <v>10</v>
      </c>
      <c r="H18" s="140">
        <v>1</v>
      </c>
      <c r="I18" s="140">
        <v>1</v>
      </c>
      <c r="J18" s="140">
        <v>1</v>
      </c>
      <c r="K18" s="140"/>
      <c r="L18" s="140"/>
      <c r="M18" s="140">
        <v>5</v>
      </c>
      <c r="N18" s="140">
        <v>5</v>
      </c>
      <c r="O18" s="140">
        <v>5</v>
      </c>
      <c r="P18" s="140">
        <v>1</v>
      </c>
      <c r="Q18" s="140">
        <v>1</v>
      </c>
      <c r="R18" s="140">
        <v>1</v>
      </c>
    </row>
    <row r="19" spans="1:18" s="17" customFormat="1" ht="12.75" customHeight="1">
      <c r="A19" s="29"/>
      <c r="B19" s="30" t="s">
        <v>200</v>
      </c>
      <c r="C19" s="140"/>
      <c r="D19" s="140"/>
      <c r="G19" s="140"/>
      <c r="H19" s="140">
        <v>2</v>
      </c>
      <c r="I19" s="140">
        <v>1</v>
      </c>
      <c r="J19" s="140"/>
      <c r="K19" s="140"/>
      <c r="L19" s="140"/>
      <c r="M19" s="140"/>
      <c r="N19" s="140"/>
      <c r="O19" s="201"/>
      <c r="P19" s="140"/>
      <c r="Q19" s="140"/>
      <c r="R19" s="140"/>
    </row>
    <row r="20" spans="1:18" s="17" customFormat="1" ht="12.75" customHeight="1">
      <c r="A20" s="29"/>
      <c r="B20" s="30" t="s">
        <v>10</v>
      </c>
      <c r="C20" s="140">
        <v>1</v>
      </c>
      <c r="D20" s="140">
        <v>1</v>
      </c>
      <c r="E20" s="17">
        <v>1</v>
      </c>
      <c r="G20" s="140">
        <v>10</v>
      </c>
      <c r="H20" s="140">
        <v>3</v>
      </c>
      <c r="I20" s="140">
        <v>2</v>
      </c>
      <c r="J20" s="140">
        <v>1</v>
      </c>
      <c r="K20" s="140"/>
      <c r="L20" s="140"/>
      <c r="M20" s="140">
        <v>5</v>
      </c>
      <c r="N20" s="140">
        <v>5</v>
      </c>
      <c r="O20" s="201">
        <v>5</v>
      </c>
      <c r="P20" s="140">
        <v>1</v>
      </c>
      <c r="Q20" s="140">
        <v>1</v>
      </c>
      <c r="R20" s="140">
        <v>1</v>
      </c>
    </row>
    <row r="21" spans="1:18" s="17" customFormat="1" ht="12.75" customHeight="1">
      <c r="A21" s="29" t="s">
        <v>5</v>
      </c>
      <c r="B21" s="31" t="s">
        <v>199</v>
      </c>
      <c r="C21" s="140">
        <v>1</v>
      </c>
      <c r="D21" s="140">
        <v>1</v>
      </c>
      <c r="E21" s="17">
        <v>1</v>
      </c>
      <c r="G21" s="140">
        <v>11</v>
      </c>
      <c r="H21" s="140">
        <v>1</v>
      </c>
      <c r="I21" s="140">
        <v>1</v>
      </c>
      <c r="J21" s="140"/>
      <c r="K21" s="140"/>
      <c r="L21" s="140"/>
      <c r="M21" s="140">
        <v>4</v>
      </c>
      <c r="N21" s="140">
        <v>4</v>
      </c>
      <c r="O21" s="140">
        <v>4</v>
      </c>
      <c r="P21" s="140">
        <v>1</v>
      </c>
      <c r="Q21" s="140">
        <v>1</v>
      </c>
      <c r="R21" s="140">
        <v>1</v>
      </c>
    </row>
    <row r="22" spans="1:18" s="17" customFormat="1" ht="12.75" customHeight="1">
      <c r="A22" s="29"/>
      <c r="B22" s="31" t="s">
        <v>200</v>
      </c>
      <c r="C22" s="140"/>
      <c r="D22" s="140"/>
      <c r="E22" s="17">
        <v>1</v>
      </c>
      <c r="G22" s="140"/>
      <c r="H22" s="140"/>
      <c r="I22" s="140"/>
      <c r="J22" s="140"/>
      <c r="K22" s="140"/>
      <c r="L22" s="140"/>
      <c r="M22" s="140"/>
      <c r="N22" s="140"/>
      <c r="O22" s="201"/>
      <c r="P22" s="140"/>
      <c r="Q22" s="140"/>
      <c r="R22" s="140"/>
    </row>
    <row r="23" spans="1:18" s="17" customFormat="1" ht="12.75" customHeight="1">
      <c r="A23" s="29"/>
      <c r="B23" s="30" t="s">
        <v>10</v>
      </c>
      <c r="C23" s="140">
        <v>1</v>
      </c>
      <c r="D23" s="140">
        <v>1</v>
      </c>
      <c r="E23" s="17">
        <v>2</v>
      </c>
      <c r="G23" s="140">
        <v>11</v>
      </c>
      <c r="H23" s="140">
        <v>1</v>
      </c>
      <c r="I23" s="140">
        <v>1</v>
      </c>
      <c r="J23" s="140"/>
      <c r="K23" s="140"/>
      <c r="L23" s="140"/>
      <c r="M23" s="140">
        <v>4</v>
      </c>
      <c r="N23" s="140">
        <v>4</v>
      </c>
      <c r="O23" s="201">
        <v>4</v>
      </c>
      <c r="P23" s="140">
        <v>1</v>
      </c>
      <c r="Q23" s="140">
        <v>1</v>
      </c>
      <c r="R23" s="140">
        <v>1</v>
      </c>
    </row>
    <row r="24" spans="1:18" s="17" customFormat="1" ht="12.75" customHeight="1">
      <c r="A24" s="29" t="s">
        <v>6</v>
      </c>
      <c r="B24" s="31" t="s">
        <v>199</v>
      </c>
      <c r="C24" s="140">
        <v>1</v>
      </c>
      <c r="D24" s="140">
        <v>1</v>
      </c>
      <c r="E24" s="17">
        <v>1</v>
      </c>
      <c r="G24" s="140">
        <v>3</v>
      </c>
      <c r="H24" s="140">
        <v>1</v>
      </c>
      <c r="I24" s="140">
        <v>1</v>
      </c>
      <c r="J24" s="140"/>
      <c r="K24" s="140"/>
      <c r="L24" s="140"/>
      <c r="M24" s="140">
        <v>3</v>
      </c>
      <c r="N24" s="140">
        <v>3</v>
      </c>
      <c r="O24" s="140">
        <v>3</v>
      </c>
      <c r="P24" s="140">
        <v>1</v>
      </c>
      <c r="Q24" s="140">
        <v>1</v>
      </c>
      <c r="R24" s="140">
        <v>1</v>
      </c>
    </row>
    <row r="25" spans="1:18" s="17" customFormat="1" ht="12.75" customHeight="1">
      <c r="A25" s="29"/>
      <c r="B25" s="31" t="s">
        <v>200</v>
      </c>
      <c r="C25" s="140"/>
      <c r="D25" s="140"/>
      <c r="F25" s="17">
        <v>1</v>
      </c>
      <c r="G25" s="140"/>
      <c r="H25" s="140"/>
      <c r="I25" s="140"/>
      <c r="J25" s="140"/>
      <c r="K25" s="140"/>
      <c r="L25" s="140"/>
      <c r="M25" s="140"/>
      <c r="N25" s="140"/>
      <c r="O25" s="201"/>
      <c r="P25" s="140"/>
      <c r="Q25" s="140"/>
      <c r="R25" s="140"/>
    </row>
    <row r="26" spans="1:18" s="17" customFormat="1" ht="12.75" customHeight="1">
      <c r="A26" s="29"/>
      <c r="B26" s="30" t="s">
        <v>10</v>
      </c>
      <c r="C26" s="140">
        <v>1</v>
      </c>
      <c r="D26" s="140">
        <v>1</v>
      </c>
      <c r="E26" s="17">
        <v>1</v>
      </c>
      <c r="F26" s="17">
        <v>1</v>
      </c>
      <c r="G26" s="140">
        <v>3</v>
      </c>
      <c r="H26" s="140">
        <v>1</v>
      </c>
      <c r="I26" s="140">
        <v>1</v>
      </c>
      <c r="J26" s="140"/>
      <c r="K26" s="140"/>
      <c r="L26" s="140"/>
      <c r="M26" s="140">
        <v>3</v>
      </c>
      <c r="N26" s="140">
        <v>3</v>
      </c>
      <c r="O26" s="201">
        <v>3</v>
      </c>
      <c r="P26" s="140">
        <v>1</v>
      </c>
      <c r="Q26" s="140">
        <v>1</v>
      </c>
      <c r="R26" s="140">
        <v>1</v>
      </c>
    </row>
    <row r="27" spans="1:18" s="17" customFormat="1" ht="12.75" customHeight="1">
      <c r="A27" s="29" t="s">
        <v>7</v>
      </c>
      <c r="B27" s="31" t="s">
        <v>199</v>
      </c>
      <c r="C27" s="201"/>
      <c r="D27" s="201">
        <v>1</v>
      </c>
      <c r="E27" s="235">
        <v>1</v>
      </c>
      <c r="G27" s="201">
        <v>12</v>
      </c>
      <c r="H27" s="201">
        <v>1</v>
      </c>
      <c r="I27" s="201">
        <v>1</v>
      </c>
      <c r="J27" s="201"/>
      <c r="K27" s="201"/>
      <c r="L27" s="201"/>
      <c r="M27" s="201">
        <v>3</v>
      </c>
      <c r="N27" s="201">
        <v>3</v>
      </c>
      <c r="O27" s="201">
        <v>3</v>
      </c>
      <c r="P27" s="201">
        <v>1</v>
      </c>
      <c r="Q27" s="201">
        <v>1</v>
      </c>
      <c r="R27" s="201">
        <v>1</v>
      </c>
    </row>
    <row r="28" spans="1:18" s="17" customFormat="1" ht="12.75" customHeight="1">
      <c r="A28" s="29"/>
      <c r="B28" s="31" t="s">
        <v>200</v>
      </c>
      <c r="C28" s="201"/>
      <c r="D28" s="201"/>
      <c r="E28" s="235">
        <v>2</v>
      </c>
      <c r="F28" s="17">
        <v>1</v>
      </c>
      <c r="G28" s="140"/>
      <c r="H28" s="201">
        <v>4</v>
      </c>
      <c r="I28" s="140">
        <v>2</v>
      </c>
      <c r="J28" s="201"/>
      <c r="K28" s="140">
        <v>1</v>
      </c>
      <c r="L28" s="140">
        <v>1</v>
      </c>
      <c r="M28" s="140"/>
      <c r="N28" s="140"/>
      <c r="O28" s="201"/>
      <c r="P28" s="140"/>
      <c r="Q28" s="140"/>
      <c r="R28" s="140"/>
    </row>
    <row r="29" spans="1:18" s="17" customFormat="1" ht="12.75" customHeight="1">
      <c r="A29" s="29"/>
      <c r="B29" s="30" t="s">
        <v>10</v>
      </c>
      <c r="C29" s="140">
        <v>0</v>
      </c>
      <c r="D29" s="201">
        <v>1</v>
      </c>
      <c r="E29" s="235">
        <v>3</v>
      </c>
      <c r="F29" s="17">
        <v>1</v>
      </c>
      <c r="G29" s="140">
        <v>12</v>
      </c>
      <c r="H29" s="140">
        <v>5</v>
      </c>
      <c r="I29" s="140">
        <v>3</v>
      </c>
      <c r="J29" s="140">
        <v>0</v>
      </c>
      <c r="K29" s="140">
        <v>1</v>
      </c>
      <c r="L29" s="140">
        <v>1</v>
      </c>
      <c r="M29" s="140">
        <v>3</v>
      </c>
      <c r="N29" s="140">
        <v>3</v>
      </c>
      <c r="O29" s="201">
        <v>3</v>
      </c>
      <c r="P29" s="140">
        <v>1</v>
      </c>
      <c r="Q29" s="140">
        <v>1</v>
      </c>
      <c r="R29" s="140">
        <v>1</v>
      </c>
    </row>
    <row r="30" spans="1:18" s="17" customFormat="1" ht="12.75" customHeight="1">
      <c r="A30" s="29" t="s">
        <v>8</v>
      </c>
      <c r="B30" s="31" t="s">
        <v>199</v>
      </c>
      <c r="C30" s="140">
        <v>1</v>
      </c>
      <c r="D30" s="140">
        <v>1</v>
      </c>
      <c r="E30" s="17">
        <v>1</v>
      </c>
      <c r="G30" s="140">
        <v>2</v>
      </c>
      <c r="H30" s="140">
        <v>1</v>
      </c>
      <c r="I30" s="140">
        <v>1</v>
      </c>
      <c r="J30" s="140"/>
      <c r="K30" s="140"/>
      <c r="L30" s="140"/>
      <c r="M30" s="140">
        <v>3</v>
      </c>
      <c r="N30" s="140">
        <v>3</v>
      </c>
      <c r="O30" s="140">
        <v>3</v>
      </c>
      <c r="P30" s="140">
        <v>1</v>
      </c>
      <c r="Q30" s="140">
        <v>1</v>
      </c>
      <c r="R30" s="140">
        <v>1</v>
      </c>
    </row>
    <row r="31" spans="1:18" s="17" customFormat="1" ht="12.75" customHeight="1">
      <c r="A31" s="29"/>
      <c r="B31" s="31" t="s">
        <v>200</v>
      </c>
      <c r="C31" s="140"/>
      <c r="D31" s="201"/>
      <c r="E31" s="235"/>
      <c r="G31" s="140"/>
      <c r="H31" s="140"/>
      <c r="I31" s="140"/>
      <c r="J31" s="140"/>
      <c r="K31" s="140"/>
      <c r="L31" s="140"/>
      <c r="M31" s="140"/>
      <c r="N31" s="140"/>
      <c r="O31" s="201"/>
      <c r="P31" s="140"/>
      <c r="Q31" s="140"/>
      <c r="R31" s="140"/>
    </row>
    <row r="32" spans="1:18" s="17" customFormat="1" ht="10.5" customHeight="1">
      <c r="A32" s="29"/>
      <c r="B32" s="30" t="s">
        <v>10</v>
      </c>
      <c r="C32" s="140">
        <v>1</v>
      </c>
      <c r="D32" s="201">
        <v>1</v>
      </c>
      <c r="E32" s="235">
        <v>1</v>
      </c>
      <c r="G32" s="140">
        <v>2</v>
      </c>
      <c r="H32" s="140">
        <v>1</v>
      </c>
      <c r="I32" s="140">
        <v>1</v>
      </c>
      <c r="J32" s="140"/>
      <c r="K32" s="140"/>
      <c r="L32" s="140"/>
      <c r="M32">
        <v>3</v>
      </c>
      <c r="N32" s="140">
        <v>3</v>
      </c>
      <c r="O32" s="140">
        <v>3</v>
      </c>
      <c r="P32" s="140">
        <v>1</v>
      </c>
      <c r="Q32" s="140">
        <v>1</v>
      </c>
      <c r="R32" s="140">
        <v>1</v>
      </c>
    </row>
    <row r="33" spans="1:18" s="16" customFormat="1" ht="17.25" customHeight="1">
      <c r="A33" s="375" t="s">
        <v>48</v>
      </c>
      <c r="B33" s="31" t="s">
        <v>199</v>
      </c>
      <c r="C33" s="122">
        <v>8</v>
      </c>
      <c r="D33" s="122">
        <v>9</v>
      </c>
      <c r="E33" s="122">
        <v>9</v>
      </c>
      <c r="F33" s="16">
        <v>0</v>
      </c>
      <c r="G33" s="122">
        <v>68</v>
      </c>
      <c r="H33" s="122">
        <v>12</v>
      </c>
      <c r="I33" s="122">
        <v>11</v>
      </c>
      <c r="J33" s="122">
        <v>1</v>
      </c>
      <c r="K33" s="122">
        <v>0</v>
      </c>
      <c r="L33" s="122">
        <f>L6+L9+L12+L15+L18+L21+L24+L27+L30</f>
        <v>0</v>
      </c>
      <c r="M33" s="122">
        <v>34</v>
      </c>
      <c r="N33" s="122">
        <v>34</v>
      </c>
      <c r="O33" s="122">
        <v>34</v>
      </c>
      <c r="P33" s="122">
        <v>6</v>
      </c>
      <c r="Q33" s="122">
        <v>14</v>
      </c>
      <c r="R33" s="122">
        <v>14</v>
      </c>
    </row>
    <row r="34" spans="1:18" s="11" customFormat="1" ht="12.75" customHeight="1">
      <c r="A34" s="32"/>
      <c r="B34" s="31" t="s">
        <v>200</v>
      </c>
      <c r="C34" s="122">
        <v>0</v>
      </c>
      <c r="D34" s="122">
        <v>0</v>
      </c>
      <c r="E34" s="122">
        <v>3</v>
      </c>
      <c r="F34" s="16">
        <v>5</v>
      </c>
      <c r="G34" s="122">
        <v>2</v>
      </c>
      <c r="H34" s="122">
        <v>9</v>
      </c>
      <c r="I34" s="122">
        <v>4</v>
      </c>
      <c r="J34" s="122">
        <v>0</v>
      </c>
      <c r="K34" s="122">
        <v>2</v>
      </c>
      <c r="L34" s="122">
        <f>L7+L10+L13+L16+L19+L22+L25+L28+L31</f>
        <v>1</v>
      </c>
      <c r="M34" s="122">
        <v>0</v>
      </c>
      <c r="N34" s="122">
        <v>0</v>
      </c>
      <c r="O34" s="122">
        <v>0</v>
      </c>
      <c r="P34" s="122">
        <v>0</v>
      </c>
      <c r="Q34" s="122">
        <v>0</v>
      </c>
      <c r="R34" s="122">
        <v>0</v>
      </c>
    </row>
    <row r="35" spans="1:18" s="11" customFormat="1" ht="12.75" customHeight="1">
      <c r="A35" s="32"/>
      <c r="B35" s="30" t="s">
        <v>10</v>
      </c>
      <c r="C35" s="122">
        <v>8</v>
      </c>
      <c r="D35" s="122">
        <v>9</v>
      </c>
      <c r="E35" s="122">
        <v>12</v>
      </c>
      <c r="F35" s="16">
        <v>5</v>
      </c>
      <c r="G35" s="122">
        <v>70</v>
      </c>
      <c r="H35" s="122">
        <v>21</v>
      </c>
      <c r="I35" s="122">
        <v>15</v>
      </c>
      <c r="J35" s="122">
        <v>1</v>
      </c>
      <c r="K35" s="122">
        <v>2</v>
      </c>
      <c r="L35" s="122">
        <f>L8+L11+L14+L17+L20+L23+L26+L29+L32</f>
        <v>1</v>
      </c>
      <c r="M35" s="122">
        <v>34</v>
      </c>
      <c r="N35" s="122">
        <v>34</v>
      </c>
      <c r="O35" s="122">
        <v>34</v>
      </c>
      <c r="P35" s="122">
        <v>6</v>
      </c>
      <c r="Q35" s="122">
        <v>14</v>
      </c>
      <c r="R35" s="122">
        <v>14</v>
      </c>
    </row>
    <row r="42" spans="1:18">
      <c r="B42" s="307"/>
    </row>
    <row r="43" spans="1:18">
      <c r="B43" s="307"/>
      <c r="M43"/>
      <c r="N43"/>
      <c r="O43"/>
      <c r="P43"/>
      <c r="Q43"/>
    </row>
    <row r="44" spans="1:18">
      <c r="B44" s="307"/>
    </row>
    <row r="45" spans="1:18">
      <c r="B45" s="307"/>
    </row>
    <row r="46" spans="1:18">
      <c r="B46" s="307"/>
      <c r="M46"/>
      <c r="N46"/>
      <c r="O46"/>
      <c r="P46"/>
      <c r="Q46"/>
    </row>
    <row r="47" spans="1:18">
      <c r="B47" s="307"/>
    </row>
    <row r="48" spans="1:18">
      <c r="B48" s="307"/>
    </row>
    <row r="49" spans="2:17">
      <c r="B49" s="307"/>
      <c r="M49"/>
      <c r="N49"/>
      <c r="O49"/>
      <c r="P49"/>
      <c r="Q49"/>
    </row>
    <row r="50" spans="2:17">
      <c r="B50" s="307"/>
    </row>
    <row r="51" spans="2:17">
      <c r="B51" s="307"/>
    </row>
    <row r="52" spans="2:17">
      <c r="B52" s="307"/>
      <c r="M52"/>
      <c r="N52"/>
      <c r="O52"/>
      <c r="P52"/>
      <c r="Q52"/>
    </row>
    <row r="53" spans="2:17">
      <c r="B53" s="307"/>
    </row>
    <row r="54" spans="2:17">
      <c r="B54" s="307"/>
    </row>
    <row r="55" spans="2:17">
      <c r="B55" s="307"/>
      <c r="M55"/>
      <c r="N55"/>
      <c r="O55"/>
      <c r="P55"/>
      <c r="Q55"/>
    </row>
    <row r="56" spans="2:17">
      <c r="B56" s="307"/>
    </row>
    <row r="57" spans="2:17">
      <c r="B57" s="307"/>
    </row>
    <row r="58" spans="2:17">
      <c r="B58" s="307"/>
      <c r="M58"/>
      <c r="N58"/>
      <c r="O58"/>
      <c r="P58"/>
      <c r="Q58"/>
    </row>
    <row r="59" spans="2:17">
      <c r="B59" s="307"/>
    </row>
    <row r="60" spans="2:17">
      <c r="B60" s="307"/>
    </row>
    <row r="61" spans="2:17">
      <c r="B61" s="307"/>
      <c r="M61"/>
      <c r="N61"/>
      <c r="O61"/>
      <c r="P61"/>
      <c r="Q61"/>
    </row>
    <row r="62" spans="2:17">
      <c r="B62" s="307"/>
      <c r="M62"/>
      <c r="N62"/>
      <c r="O62"/>
      <c r="P62"/>
      <c r="Q62"/>
    </row>
    <row r="63" spans="2:17">
      <c r="B63" s="307"/>
      <c r="M63"/>
      <c r="N63"/>
      <c r="O63"/>
      <c r="P63"/>
      <c r="Q63"/>
    </row>
    <row r="64" spans="2:17">
      <c r="B64" s="307"/>
      <c r="M64"/>
      <c r="N64"/>
      <c r="O64"/>
      <c r="P64"/>
      <c r="Q64"/>
    </row>
    <row r="65" spans="2:2">
      <c r="B65" s="307"/>
    </row>
    <row r="66" spans="2:2">
      <c r="B66" s="307"/>
    </row>
    <row r="67" spans="2:2">
      <c r="B67" s="307"/>
    </row>
    <row r="68" spans="2:2">
      <c r="B68" s="307"/>
    </row>
    <row r="69" spans="2:2">
      <c r="B69" s="307"/>
    </row>
    <row r="70" spans="2:2">
      <c r="B70" s="307"/>
    </row>
    <row r="71" spans="2:2">
      <c r="B71" s="307"/>
    </row>
    <row r="72" spans="2:2">
      <c r="B72" s="307"/>
    </row>
    <row r="73" spans="2:2">
      <c r="B73" s="307"/>
    </row>
  </sheetData>
  <mergeCells count="6">
    <mergeCell ref="M4:R4"/>
    <mergeCell ref="C4:D4"/>
    <mergeCell ref="G4:J4"/>
    <mergeCell ref="E4:E5"/>
    <mergeCell ref="K4:L4"/>
    <mergeCell ref="F4:F5"/>
  </mergeCells>
  <phoneticPr fontId="21" type="noConversion"/>
  <printOptions gridLines="1"/>
  <pageMargins left="0.26" right="0.22" top="1" bottom="0.81" header="0" footer="0"/>
  <pageSetup paperSize="9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3"/>
  <sheetViews>
    <sheetView workbookViewId="0">
      <selection activeCell="D1" sqref="D1"/>
    </sheetView>
  </sheetViews>
  <sheetFormatPr baseColWidth="10" defaultRowHeight="8.25"/>
  <cols>
    <col min="1" max="1" width="11.85546875" style="194" customWidth="1"/>
    <col min="2" max="2" width="7.28515625" style="192" customWidth="1"/>
    <col min="3" max="3" width="5.7109375" style="192" customWidth="1"/>
    <col min="4" max="4" width="7.85546875" style="192" customWidth="1"/>
    <col min="5" max="5" width="9.42578125" style="192" customWidth="1"/>
    <col min="6" max="6" width="7" style="192" customWidth="1"/>
    <col min="7" max="7" width="8.5703125" style="192" customWidth="1"/>
    <col min="8" max="8" width="7.7109375" style="192" customWidth="1"/>
    <col min="9" max="9" width="7.5703125" style="192" customWidth="1"/>
    <col min="10" max="10" width="7.7109375" style="192" customWidth="1"/>
    <col min="11" max="11" width="7.42578125" style="192" customWidth="1"/>
    <col min="12" max="12" width="6.28515625" style="192" customWidth="1"/>
    <col min="13" max="13" width="6.7109375" style="192" customWidth="1"/>
    <col min="14" max="14" width="6.5703125" style="192" customWidth="1"/>
    <col min="15" max="15" width="6.140625" style="192" customWidth="1"/>
    <col min="16" max="16" width="7.140625" style="192" customWidth="1"/>
    <col min="17" max="17" width="6.7109375" style="192" customWidth="1"/>
    <col min="18" max="18" width="8" style="195" customWidth="1"/>
    <col min="19" max="19" width="9.5703125" style="192" customWidth="1"/>
    <col min="20" max="16384" width="11.42578125" style="192"/>
  </cols>
  <sheetData>
    <row r="2" spans="1:21" s="85" customFormat="1" ht="15.95" customHeight="1">
      <c r="A2" s="33" t="s">
        <v>204</v>
      </c>
      <c r="B2" s="196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65"/>
      <c r="S2" s="65"/>
    </row>
    <row r="3" spans="1:21" s="189" customFormat="1" ht="5.25" customHeight="1" thickBot="1">
      <c r="A3" s="186"/>
      <c r="B3" s="187"/>
      <c r="C3" s="188"/>
      <c r="D3" s="188"/>
      <c r="E3" s="188"/>
      <c r="N3" s="187"/>
      <c r="O3" s="187"/>
      <c r="P3" s="187"/>
      <c r="Q3" s="187"/>
      <c r="R3" s="190"/>
    </row>
    <row r="4" spans="1:21" s="183" customFormat="1" ht="19.5" customHeight="1">
      <c r="A4" s="184"/>
      <c r="B4" s="185"/>
      <c r="C4" s="421" t="s">
        <v>52</v>
      </c>
      <c r="D4" s="421"/>
      <c r="E4" s="425" t="s">
        <v>141</v>
      </c>
      <c r="F4" s="414" t="s">
        <v>1148</v>
      </c>
      <c r="G4" s="422" t="s">
        <v>43</v>
      </c>
      <c r="H4" s="422"/>
      <c r="I4" s="422"/>
      <c r="J4" s="422"/>
      <c r="K4" s="423"/>
      <c r="L4" s="421" t="s">
        <v>44</v>
      </c>
      <c r="M4" s="421"/>
      <c r="N4" s="419" t="s">
        <v>89</v>
      </c>
      <c r="O4" s="420"/>
      <c r="P4" s="420"/>
      <c r="Q4" s="420"/>
      <c r="R4" s="420"/>
      <c r="S4" s="420"/>
    </row>
    <row r="5" spans="1:21" s="191" customFormat="1" ht="35.1" customHeight="1">
      <c r="A5" s="277"/>
      <c r="B5" s="278"/>
      <c r="C5" s="279" t="s">
        <v>45</v>
      </c>
      <c r="D5" s="279" t="s">
        <v>51</v>
      </c>
      <c r="E5" s="426"/>
      <c r="F5" s="424"/>
      <c r="G5" s="280" t="s">
        <v>138</v>
      </c>
      <c r="H5" s="281" t="s">
        <v>151</v>
      </c>
      <c r="I5" s="279" t="s">
        <v>152</v>
      </c>
      <c r="J5" s="282" t="s">
        <v>175</v>
      </c>
      <c r="K5" s="274" t="s">
        <v>51</v>
      </c>
      <c r="L5" s="275" t="s">
        <v>46</v>
      </c>
      <c r="M5" s="276" t="s">
        <v>159</v>
      </c>
      <c r="N5" s="281" t="s">
        <v>153</v>
      </c>
      <c r="O5" s="279" t="s">
        <v>154</v>
      </c>
      <c r="P5" s="279" t="s">
        <v>156</v>
      </c>
      <c r="Q5" s="213" t="s">
        <v>174</v>
      </c>
      <c r="R5" s="279" t="s">
        <v>157</v>
      </c>
      <c r="S5" s="279" t="s">
        <v>158</v>
      </c>
    </row>
    <row r="6" spans="1:21" ht="12.75" customHeight="1">
      <c r="A6" s="283" t="s">
        <v>0</v>
      </c>
      <c r="B6" s="284" t="s">
        <v>10</v>
      </c>
      <c r="C6" s="285">
        <v>4</v>
      </c>
      <c r="D6" s="285">
        <v>39</v>
      </c>
      <c r="E6" s="285">
        <v>19</v>
      </c>
      <c r="F6" s="285"/>
      <c r="G6" s="285">
        <v>755</v>
      </c>
      <c r="H6" s="285">
        <v>236</v>
      </c>
      <c r="I6" s="285">
        <v>149</v>
      </c>
      <c r="J6" s="285">
        <v>0</v>
      </c>
      <c r="K6" s="297">
        <f t="shared" ref="K6" si="0">K7+K8</f>
        <v>0</v>
      </c>
      <c r="L6" s="286"/>
      <c r="M6" s="287"/>
      <c r="N6" s="285">
        <v>591</v>
      </c>
      <c r="O6" s="285">
        <v>651</v>
      </c>
      <c r="P6" s="285">
        <v>307</v>
      </c>
      <c r="Q6" s="285">
        <v>51</v>
      </c>
      <c r="R6" s="285">
        <v>44</v>
      </c>
      <c r="S6" s="285">
        <v>61</v>
      </c>
      <c r="T6"/>
      <c r="U6"/>
    </row>
    <row r="7" spans="1:21" ht="11.25" customHeight="1">
      <c r="A7" s="283"/>
      <c r="B7" s="284" t="s">
        <v>49</v>
      </c>
      <c r="C7" s="285">
        <v>4</v>
      </c>
      <c r="D7" s="285">
        <v>39</v>
      </c>
      <c r="E7" s="285">
        <v>19</v>
      </c>
      <c r="F7" s="285"/>
      <c r="G7" s="285">
        <v>755</v>
      </c>
      <c r="H7" s="285">
        <v>236</v>
      </c>
      <c r="I7" s="285">
        <v>149</v>
      </c>
      <c r="J7" s="285"/>
      <c r="K7" s="297"/>
      <c r="L7" s="286"/>
      <c r="M7" s="287"/>
      <c r="N7" s="285">
        <v>591</v>
      </c>
      <c r="O7" s="285">
        <v>651</v>
      </c>
      <c r="P7" s="285">
        <v>307</v>
      </c>
      <c r="Q7" s="285">
        <v>51</v>
      </c>
      <c r="R7" s="285">
        <v>44</v>
      </c>
      <c r="S7" s="285">
        <v>61</v>
      </c>
      <c r="T7"/>
      <c r="U7"/>
    </row>
    <row r="8" spans="1:21" ht="11.25" customHeight="1">
      <c r="A8" s="283"/>
      <c r="B8" s="284" t="s">
        <v>50</v>
      </c>
      <c r="C8" s="285"/>
      <c r="D8" s="285"/>
      <c r="E8" s="285"/>
      <c r="F8" s="285"/>
      <c r="G8" s="285"/>
      <c r="H8" s="285"/>
      <c r="I8" s="285"/>
      <c r="J8" s="285"/>
      <c r="K8" s="297"/>
      <c r="L8" s="286"/>
      <c r="M8" s="287"/>
      <c r="N8" s="285"/>
      <c r="O8" s="285"/>
      <c r="P8" s="285"/>
      <c r="Q8" s="285"/>
      <c r="R8" s="285"/>
      <c r="S8" s="285"/>
      <c r="T8"/>
      <c r="U8"/>
    </row>
    <row r="9" spans="1:21" ht="11.25" customHeight="1">
      <c r="A9" s="283" t="s">
        <v>1</v>
      </c>
      <c r="B9" s="284" t="s">
        <v>10</v>
      </c>
      <c r="C9" s="285">
        <v>49</v>
      </c>
      <c r="D9" s="285">
        <v>41</v>
      </c>
      <c r="E9" s="285">
        <v>97</v>
      </c>
      <c r="F9" s="285">
        <v>7</v>
      </c>
      <c r="G9" s="285">
        <v>1263</v>
      </c>
      <c r="H9" s="285">
        <v>444</v>
      </c>
      <c r="I9" s="285">
        <v>297</v>
      </c>
      <c r="J9" s="285">
        <v>0</v>
      </c>
      <c r="K9" s="297">
        <f t="shared" ref="K9" si="1">K10+K11</f>
        <v>0</v>
      </c>
      <c r="L9" s="288">
        <v>43</v>
      </c>
      <c r="M9" s="287"/>
      <c r="N9" s="285">
        <v>1661</v>
      </c>
      <c r="O9" s="285">
        <v>1874</v>
      </c>
      <c r="P9" s="285">
        <v>860</v>
      </c>
      <c r="Q9" s="285">
        <v>0</v>
      </c>
      <c r="R9" s="285">
        <v>72</v>
      </c>
      <c r="S9" s="285">
        <v>143</v>
      </c>
      <c r="T9"/>
      <c r="U9"/>
    </row>
    <row r="10" spans="1:21" ht="11.25" customHeight="1">
      <c r="A10" s="283"/>
      <c r="B10" s="284" t="s">
        <v>49</v>
      </c>
      <c r="C10" s="285">
        <v>49</v>
      </c>
      <c r="D10" s="285">
        <v>41</v>
      </c>
      <c r="E10" s="285">
        <v>97</v>
      </c>
      <c r="F10" s="285"/>
      <c r="G10" s="285">
        <v>1263</v>
      </c>
      <c r="H10" s="285">
        <v>410</v>
      </c>
      <c r="I10" s="285">
        <v>297</v>
      </c>
      <c r="J10" s="285"/>
      <c r="K10" s="297"/>
      <c r="L10" s="288"/>
      <c r="M10" s="287"/>
      <c r="N10" s="285">
        <v>1661</v>
      </c>
      <c r="O10" s="285">
        <v>1874</v>
      </c>
      <c r="P10" s="285">
        <v>860</v>
      </c>
      <c r="Q10" s="285"/>
      <c r="R10" s="285">
        <v>72</v>
      </c>
      <c r="S10" s="285">
        <v>143</v>
      </c>
      <c r="T10"/>
      <c r="U10"/>
    </row>
    <row r="11" spans="1:21" ht="11.25" customHeight="1">
      <c r="A11" s="283"/>
      <c r="B11" s="284" t="s">
        <v>50</v>
      </c>
      <c r="C11" s="285"/>
      <c r="D11" s="285"/>
      <c r="E11" s="285"/>
      <c r="F11" s="285">
        <v>7</v>
      </c>
      <c r="G11" s="285"/>
      <c r="H11" s="285">
        <v>34</v>
      </c>
      <c r="I11" s="285"/>
      <c r="J11" s="285"/>
      <c r="K11" s="297"/>
      <c r="L11" s="288">
        <v>43</v>
      </c>
      <c r="M11" s="287"/>
      <c r="N11" s="285"/>
      <c r="O11" s="285"/>
      <c r="P11" s="285"/>
      <c r="Q11" s="285"/>
      <c r="R11" s="285"/>
      <c r="S11" s="285"/>
      <c r="T11"/>
      <c r="U11"/>
    </row>
    <row r="12" spans="1:21" ht="11.25" customHeight="1">
      <c r="A12" s="283" t="s">
        <v>2</v>
      </c>
      <c r="B12" s="284" t="s">
        <v>10</v>
      </c>
      <c r="C12" s="285">
        <v>43</v>
      </c>
      <c r="D12" s="285">
        <v>73</v>
      </c>
      <c r="E12" s="285">
        <v>42</v>
      </c>
      <c r="F12" s="285">
        <v>9</v>
      </c>
      <c r="G12" s="285">
        <v>4154</v>
      </c>
      <c r="H12" s="285">
        <v>578</v>
      </c>
      <c r="I12" s="285">
        <v>520</v>
      </c>
      <c r="J12" s="285">
        <v>0</v>
      </c>
      <c r="K12" s="297">
        <f t="shared" ref="K12" si="2">K13+K14</f>
        <v>0</v>
      </c>
      <c r="L12" s="286"/>
      <c r="M12" s="287"/>
      <c r="N12" s="285">
        <v>1723</v>
      </c>
      <c r="O12" s="285">
        <v>1921</v>
      </c>
      <c r="P12" s="285">
        <v>1195</v>
      </c>
      <c r="Q12" s="285">
        <v>0</v>
      </c>
      <c r="R12" s="285">
        <v>165</v>
      </c>
      <c r="S12" s="285">
        <v>383</v>
      </c>
      <c r="T12"/>
      <c r="U12"/>
    </row>
    <row r="13" spans="1:21" ht="11.25" customHeight="1">
      <c r="A13" s="283"/>
      <c r="B13" s="284" t="s">
        <v>49</v>
      </c>
      <c r="C13" s="285">
        <v>43</v>
      </c>
      <c r="D13" s="285">
        <v>73</v>
      </c>
      <c r="E13" s="285">
        <v>42</v>
      </c>
      <c r="F13" s="285"/>
      <c r="G13" s="285">
        <v>3889</v>
      </c>
      <c r="H13" s="285">
        <v>522</v>
      </c>
      <c r="I13" s="285">
        <v>490</v>
      </c>
      <c r="J13" s="285"/>
      <c r="K13" s="297"/>
      <c r="L13" s="286"/>
      <c r="M13" s="287"/>
      <c r="N13" s="285">
        <v>1723</v>
      </c>
      <c r="O13" s="285">
        <v>1921</v>
      </c>
      <c r="P13" s="285">
        <v>1195</v>
      </c>
      <c r="Q13" s="285"/>
      <c r="R13" s="285">
        <v>165</v>
      </c>
      <c r="S13" s="285">
        <v>383</v>
      </c>
      <c r="T13"/>
      <c r="U13"/>
    </row>
    <row r="14" spans="1:21" ht="11.25" customHeight="1">
      <c r="A14" s="283"/>
      <c r="B14" s="284" t="s">
        <v>50</v>
      </c>
      <c r="C14" s="285"/>
      <c r="D14" s="285"/>
      <c r="E14" s="285"/>
      <c r="F14" s="285">
        <v>9</v>
      </c>
      <c r="G14" s="285">
        <v>265</v>
      </c>
      <c r="H14" s="285">
        <v>56</v>
      </c>
      <c r="I14" s="285">
        <v>30</v>
      </c>
      <c r="J14" s="285"/>
      <c r="K14" s="297"/>
      <c r="L14" s="286"/>
      <c r="M14" s="287"/>
      <c r="N14" s="285"/>
      <c r="O14" s="285"/>
      <c r="P14" s="285"/>
      <c r="Q14" s="285"/>
      <c r="R14" s="285"/>
      <c r="S14" s="285"/>
      <c r="T14"/>
      <c r="U14"/>
    </row>
    <row r="15" spans="1:21" ht="11.25" customHeight="1">
      <c r="A15" s="283" t="s">
        <v>3</v>
      </c>
      <c r="B15" s="284" t="s">
        <v>10</v>
      </c>
      <c r="C15" s="285">
        <v>35</v>
      </c>
      <c r="D15" s="285">
        <v>44</v>
      </c>
      <c r="E15" s="285">
        <v>24</v>
      </c>
      <c r="F15" s="285">
        <v>59</v>
      </c>
      <c r="G15" s="285">
        <v>502</v>
      </c>
      <c r="H15" s="285">
        <v>250</v>
      </c>
      <c r="I15" s="285">
        <v>172</v>
      </c>
      <c r="J15" s="285">
        <v>0</v>
      </c>
      <c r="K15" s="297">
        <f t="shared" ref="K15" si="3">K16+K17</f>
        <v>0</v>
      </c>
      <c r="L15" s="286"/>
      <c r="M15" s="287"/>
      <c r="N15" s="285">
        <v>643</v>
      </c>
      <c r="O15" s="285">
        <v>764</v>
      </c>
      <c r="P15" s="285">
        <v>386</v>
      </c>
      <c r="Q15" s="285">
        <v>0</v>
      </c>
      <c r="R15" s="285">
        <v>40</v>
      </c>
      <c r="S15" s="285">
        <v>98</v>
      </c>
      <c r="T15"/>
      <c r="U15"/>
    </row>
    <row r="16" spans="1:21" ht="11.25" customHeight="1">
      <c r="A16" s="283"/>
      <c r="B16" s="284" t="s">
        <v>49</v>
      </c>
      <c r="C16" s="285">
        <v>35</v>
      </c>
      <c r="D16" s="289">
        <v>44</v>
      </c>
      <c r="E16" s="289">
        <v>24</v>
      </c>
      <c r="F16" s="285"/>
      <c r="G16" s="285">
        <v>130</v>
      </c>
      <c r="H16" s="285">
        <v>250</v>
      </c>
      <c r="I16" s="285">
        <v>172</v>
      </c>
      <c r="J16" s="285"/>
      <c r="K16" s="297"/>
      <c r="L16" s="286"/>
      <c r="M16" s="287"/>
      <c r="N16" s="285">
        <v>643</v>
      </c>
      <c r="O16" s="285">
        <v>764</v>
      </c>
      <c r="P16" s="285">
        <v>386</v>
      </c>
      <c r="Q16" s="285"/>
      <c r="R16" s="285">
        <v>40</v>
      </c>
      <c r="S16" s="285">
        <v>98</v>
      </c>
      <c r="T16"/>
      <c r="U16"/>
    </row>
    <row r="17" spans="1:21" ht="11.25" customHeight="1">
      <c r="A17" s="283"/>
      <c r="B17" s="284" t="s">
        <v>50</v>
      </c>
      <c r="C17" s="285"/>
      <c r="D17" s="289"/>
      <c r="E17" s="289"/>
      <c r="F17" s="285">
        <v>59</v>
      </c>
      <c r="G17" s="285">
        <v>372</v>
      </c>
      <c r="H17" s="285"/>
      <c r="I17" s="285"/>
      <c r="J17" s="285"/>
      <c r="K17" s="297"/>
      <c r="L17" s="286"/>
      <c r="M17" s="287"/>
      <c r="N17" s="285"/>
      <c r="O17" s="285"/>
      <c r="P17" s="285"/>
      <c r="Q17" s="285"/>
      <c r="R17" s="285"/>
      <c r="S17" s="285"/>
      <c r="T17"/>
      <c r="U17"/>
    </row>
    <row r="18" spans="1:21" ht="11.25" customHeight="1">
      <c r="A18" s="283" t="s">
        <v>4</v>
      </c>
      <c r="B18" s="284" t="s">
        <v>10</v>
      </c>
      <c r="C18" s="285">
        <v>62</v>
      </c>
      <c r="D18" s="285">
        <v>150</v>
      </c>
      <c r="E18" s="285">
        <v>29</v>
      </c>
      <c r="F18" s="285"/>
      <c r="G18" s="285">
        <v>2321</v>
      </c>
      <c r="H18" s="285">
        <v>388</v>
      </c>
      <c r="I18" s="285">
        <v>456</v>
      </c>
      <c r="J18" s="285">
        <v>301</v>
      </c>
      <c r="K18" s="297">
        <v>16</v>
      </c>
      <c r="L18" s="286"/>
      <c r="M18" s="287"/>
      <c r="N18" s="285">
        <v>1699</v>
      </c>
      <c r="O18" s="285">
        <v>1558</v>
      </c>
      <c r="P18" s="285">
        <v>899</v>
      </c>
      <c r="Q18" s="285">
        <v>135</v>
      </c>
      <c r="R18" s="285">
        <v>160</v>
      </c>
      <c r="S18" s="285">
        <v>204</v>
      </c>
      <c r="T18"/>
      <c r="U18"/>
    </row>
    <row r="19" spans="1:21" ht="11.25" customHeight="1">
      <c r="A19" s="283"/>
      <c r="B19" s="284" t="s">
        <v>49</v>
      </c>
      <c r="C19" s="285">
        <v>62</v>
      </c>
      <c r="D19" s="285">
        <v>150</v>
      </c>
      <c r="E19" s="285">
        <v>29</v>
      </c>
      <c r="F19" s="285"/>
      <c r="G19" s="285">
        <v>2321</v>
      </c>
      <c r="H19" s="285">
        <v>310</v>
      </c>
      <c r="I19" s="285">
        <v>395</v>
      </c>
      <c r="J19" s="285">
        <v>301</v>
      </c>
      <c r="K19" s="297">
        <v>16</v>
      </c>
      <c r="L19" s="286"/>
      <c r="M19" s="287"/>
      <c r="N19" s="285">
        <v>1699</v>
      </c>
      <c r="O19" s="285">
        <v>1558</v>
      </c>
      <c r="P19" s="285">
        <v>899</v>
      </c>
      <c r="Q19" s="285">
        <v>135</v>
      </c>
      <c r="R19" s="285">
        <v>160</v>
      </c>
      <c r="S19" s="285">
        <v>204</v>
      </c>
      <c r="T19"/>
      <c r="U19"/>
    </row>
    <row r="20" spans="1:21" ht="11.25" customHeight="1">
      <c r="A20" s="283"/>
      <c r="B20" s="284" t="s">
        <v>50</v>
      </c>
      <c r="C20" s="285"/>
      <c r="D20" s="285"/>
      <c r="E20" s="285"/>
      <c r="F20" s="285"/>
      <c r="G20" s="285"/>
      <c r="H20" s="285">
        <v>78</v>
      </c>
      <c r="I20" s="285">
        <v>61</v>
      </c>
      <c r="J20" s="285"/>
      <c r="K20" s="297"/>
      <c r="L20" s="286"/>
      <c r="M20" s="287"/>
      <c r="N20" s="285"/>
      <c r="O20" s="285"/>
      <c r="P20" s="285"/>
      <c r="Q20" s="285"/>
      <c r="R20" s="285"/>
      <c r="S20" s="285"/>
      <c r="T20"/>
      <c r="U20"/>
    </row>
    <row r="21" spans="1:21" ht="11.25" customHeight="1">
      <c r="A21" s="283" t="s">
        <v>5</v>
      </c>
      <c r="B21" s="284" t="s">
        <v>10</v>
      </c>
      <c r="C21" s="285">
        <v>38</v>
      </c>
      <c r="D21" s="285">
        <v>55</v>
      </c>
      <c r="E21" s="285">
        <v>70</v>
      </c>
      <c r="F21" s="285"/>
      <c r="G21" s="285">
        <v>1801</v>
      </c>
      <c r="H21" s="285">
        <v>294</v>
      </c>
      <c r="I21" s="285">
        <v>187</v>
      </c>
      <c r="J21" s="285">
        <v>0</v>
      </c>
      <c r="K21" s="297">
        <f t="shared" ref="K21" si="4">K22+K23</f>
        <v>0</v>
      </c>
      <c r="L21" s="286"/>
      <c r="M21" s="287"/>
      <c r="N21" s="285">
        <v>737</v>
      </c>
      <c r="O21" s="285">
        <v>891</v>
      </c>
      <c r="P21" s="285">
        <v>398</v>
      </c>
      <c r="Q21" s="285">
        <v>83</v>
      </c>
      <c r="R21" s="285">
        <v>44</v>
      </c>
      <c r="S21" s="285">
        <v>94</v>
      </c>
      <c r="T21"/>
      <c r="U21"/>
    </row>
    <row r="22" spans="1:21" ht="11.25" customHeight="1">
      <c r="A22" s="283"/>
      <c r="B22" s="284" t="s">
        <v>49</v>
      </c>
      <c r="C22" s="285">
        <v>38</v>
      </c>
      <c r="D22" s="285">
        <v>55</v>
      </c>
      <c r="E22" s="285">
        <v>54</v>
      </c>
      <c r="F22" s="285"/>
      <c r="G22" s="285">
        <v>1801</v>
      </c>
      <c r="H22" s="285">
        <v>294</v>
      </c>
      <c r="I22" s="285">
        <v>187</v>
      </c>
      <c r="J22" s="285"/>
      <c r="K22" s="297"/>
      <c r="L22" s="286"/>
      <c r="M22" s="287"/>
      <c r="N22" s="285">
        <v>737</v>
      </c>
      <c r="O22" s="285">
        <v>891</v>
      </c>
      <c r="P22" s="285">
        <v>398</v>
      </c>
      <c r="Q22" s="285">
        <v>83</v>
      </c>
      <c r="R22" s="285">
        <v>44</v>
      </c>
      <c r="S22" s="285">
        <v>94</v>
      </c>
      <c r="T22"/>
      <c r="U22"/>
    </row>
    <row r="23" spans="1:21" ht="11.25" customHeight="1">
      <c r="A23" s="283"/>
      <c r="B23" s="284" t="s">
        <v>50</v>
      </c>
      <c r="C23" s="285"/>
      <c r="D23" s="285"/>
      <c r="E23" s="285">
        <v>16</v>
      </c>
      <c r="F23" s="285"/>
      <c r="G23" s="285"/>
      <c r="H23" s="285"/>
      <c r="I23" s="285"/>
      <c r="J23" s="285"/>
      <c r="K23" s="297"/>
      <c r="L23" s="286"/>
      <c r="M23" s="287"/>
      <c r="N23" s="285"/>
      <c r="O23" s="285"/>
      <c r="P23" s="285"/>
      <c r="Q23" s="285"/>
      <c r="R23" s="285"/>
      <c r="S23" s="285"/>
      <c r="T23"/>
      <c r="U23"/>
    </row>
    <row r="24" spans="1:21" ht="11.25" customHeight="1">
      <c r="A24" s="283" t="s">
        <v>6</v>
      </c>
      <c r="B24" s="284" t="s">
        <v>10</v>
      </c>
      <c r="C24" s="285">
        <v>20</v>
      </c>
      <c r="D24" s="285">
        <v>35</v>
      </c>
      <c r="E24" s="285">
        <v>81</v>
      </c>
      <c r="F24" s="285">
        <v>28</v>
      </c>
      <c r="G24" s="285">
        <v>279</v>
      </c>
      <c r="H24" s="285">
        <v>207</v>
      </c>
      <c r="I24" s="285">
        <v>155</v>
      </c>
      <c r="J24" s="285">
        <v>0</v>
      </c>
      <c r="K24" s="297">
        <f t="shared" ref="K24" si="5">K25+K26</f>
        <v>0</v>
      </c>
      <c r="L24" s="286"/>
      <c r="M24" s="287"/>
      <c r="N24" s="285">
        <v>538</v>
      </c>
      <c r="O24" s="285">
        <v>515</v>
      </c>
      <c r="P24" s="285">
        <v>318</v>
      </c>
      <c r="Q24" s="285">
        <v>89</v>
      </c>
      <c r="R24" s="285">
        <v>67</v>
      </c>
      <c r="S24" s="285">
        <v>93</v>
      </c>
      <c r="T24"/>
      <c r="U24"/>
    </row>
    <row r="25" spans="1:21" ht="10.5" customHeight="1">
      <c r="A25" s="283"/>
      <c r="B25" s="284" t="s">
        <v>49</v>
      </c>
      <c r="C25" s="285">
        <v>20</v>
      </c>
      <c r="D25" s="289">
        <v>35</v>
      </c>
      <c r="E25" s="289">
        <v>81</v>
      </c>
      <c r="F25" s="285"/>
      <c r="G25" s="285">
        <v>279</v>
      </c>
      <c r="H25" s="285">
        <v>207</v>
      </c>
      <c r="I25" s="285">
        <v>155</v>
      </c>
      <c r="J25" s="285"/>
      <c r="K25" s="297"/>
      <c r="L25" s="286"/>
      <c r="M25" s="287"/>
      <c r="N25" s="285">
        <v>538</v>
      </c>
      <c r="O25" s="285">
        <v>515</v>
      </c>
      <c r="P25" s="285">
        <v>318</v>
      </c>
      <c r="Q25" s="285">
        <v>89</v>
      </c>
      <c r="R25" s="285">
        <v>67</v>
      </c>
      <c r="S25" s="285">
        <v>93</v>
      </c>
      <c r="T25"/>
      <c r="U25"/>
    </row>
    <row r="26" spans="1:21" ht="11.25" customHeight="1">
      <c r="A26" s="283"/>
      <c r="B26" s="284" t="s">
        <v>50</v>
      </c>
      <c r="C26" s="285"/>
      <c r="D26" s="289"/>
      <c r="E26" s="289"/>
      <c r="F26" s="285">
        <v>28</v>
      </c>
      <c r="G26" s="285"/>
      <c r="H26" s="285"/>
      <c r="I26" s="285"/>
      <c r="J26" s="285"/>
      <c r="K26" s="297"/>
      <c r="L26" s="286"/>
      <c r="M26" s="287"/>
      <c r="N26" s="285"/>
      <c r="O26" s="285"/>
      <c r="P26" s="285"/>
      <c r="Q26" s="285"/>
      <c r="R26" s="285"/>
      <c r="S26" s="285"/>
      <c r="T26"/>
      <c r="U26"/>
    </row>
    <row r="27" spans="1:21" ht="11.25" customHeight="1">
      <c r="A27" s="283" t="s">
        <v>176</v>
      </c>
      <c r="B27" s="284" t="s">
        <v>10</v>
      </c>
      <c r="C27" s="285">
        <v>0</v>
      </c>
      <c r="D27" s="285">
        <v>142</v>
      </c>
      <c r="E27" s="285">
        <v>250</v>
      </c>
      <c r="F27" s="285">
        <v>16</v>
      </c>
      <c r="G27" s="285">
        <v>2885</v>
      </c>
      <c r="H27" s="285">
        <v>530</v>
      </c>
      <c r="I27" s="285">
        <v>587</v>
      </c>
      <c r="J27" s="285">
        <v>0</v>
      </c>
      <c r="K27" s="297">
        <f t="shared" ref="K27" si="6">K28+K29</f>
        <v>0</v>
      </c>
      <c r="L27" s="288">
        <v>268</v>
      </c>
      <c r="M27" s="290">
        <v>225</v>
      </c>
      <c r="N27" s="285">
        <v>1891</v>
      </c>
      <c r="O27" s="285">
        <v>1709</v>
      </c>
      <c r="P27" s="285">
        <v>954</v>
      </c>
      <c r="Q27" s="285">
        <v>96</v>
      </c>
      <c r="R27" s="285">
        <v>280</v>
      </c>
      <c r="S27" s="285">
        <v>353</v>
      </c>
      <c r="T27"/>
      <c r="U27"/>
    </row>
    <row r="28" spans="1:21" ht="11.25" customHeight="1">
      <c r="A28" s="283"/>
      <c r="B28" s="284" t="s">
        <v>49</v>
      </c>
      <c r="C28" s="285"/>
      <c r="D28" s="289">
        <v>142</v>
      </c>
      <c r="E28" s="289">
        <v>102</v>
      </c>
      <c r="F28" s="285"/>
      <c r="G28" s="285">
        <v>2885</v>
      </c>
      <c r="H28" s="285">
        <v>330</v>
      </c>
      <c r="I28" s="285">
        <v>396</v>
      </c>
      <c r="J28" s="285"/>
      <c r="K28" s="297"/>
      <c r="L28" s="288"/>
      <c r="M28" s="290"/>
      <c r="N28" s="285">
        <v>1891</v>
      </c>
      <c r="O28" s="285">
        <v>1709</v>
      </c>
      <c r="P28" s="285">
        <v>954</v>
      </c>
      <c r="Q28" s="285">
        <v>96</v>
      </c>
      <c r="R28" s="285">
        <v>280</v>
      </c>
      <c r="S28" s="285">
        <v>353</v>
      </c>
      <c r="T28"/>
      <c r="U28"/>
    </row>
    <row r="29" spans="1:21" ht="11.25" customHeight="1">
      <c r="A29" s="283"/>
      <c r="B29" s="284" t="s">
        <v>50</v>
      </c>
      <c r="C29" s="285"/>
      <c r="D29" s="285"/>
      <c r="E29" s="285">
        <v>148</v>
      </c>
      <c r="F29" s="285">
        <v>16</v>
      </c>
      <c r="G29" s="285"/>
      <c r="H29" s="285">
        <v>200</v>
      </c>
      <c r="I29" s="285">
        <v>191</v>
      </c>
      <c r="J29" s="285"/>
      <c r="K29" s="297"/>
      <c r="L29" s="288">
        <v>268</v>
      </c>
      <c r="M29" s="290">
        <v>225</v>
      </c>
      <c r="N29" s="285"/>
      <c r="O29" s="285"/>
      <c r="P29" s="285"/>
      <c r="Q29" s="285"/>
      <c r="R29" s="285"/>
      <c r="S29" s="285"/>
      <c r="T29"/>
      <c r="U29"/>
    </row>
    <row r="30" spans="1:21" ht="11.25" customHeight="1">
      <c r="A30" s="283" t="s">
        <v>8</v>
      </c>
      <c r="B30" s="284" t="s">
        <v>10</v>
      </c>
      <c r="C30" s="285">
        <v>31</v>
      </c>
      <c r="D30" s="285">
        <v>86</v>
      </c>
      <c r="E30" s="285">
        <v>129</v>
      </c>
      <c r="F30" s="285"/>
      <c r="G30" s="285">
        <v>109</v>
      </c>
      <c r="H30" s="285">
        <v>187</v>
      </c>
      <c r="I30" s="285">
        <v>132</v>
      </c>
      <c r="J30" s="285">
        <v>0</v>
      </c>
      <c r="K30" s="297">
        <f t="shared" ref="K30" si="7">K31+K32</f>
        <v>0</v>
      </c>
      <c r="L30" s="288"/>
      <c r="M30" s="290"/>
      <c r="N30" s="285">
        <v>506</v>
      </c>
      <c r="O30" s="285">
        <v>556</v>
      </c>
      <c r="P30" s="285">
        <v>241</v>
      </c>
      <c r="Q30" s="285">
        <v>81</v>
      </c>
      <c r="R30" s="285">
        <v>29</v>
      </c>
      <c r="S30" s="285">
        <v>61</v>
      </c>
      <c r="T30"/>
      <c r="U30"/>
    </row>
    <row r="31" spans="1:21" ht="11.25" customHeight="1">
      <c r="A31" s="283"/>
      <c r="B31" s="284" t="s">
        <v>49</v>
      </c>
      <c r="C31" s="285">
        <v>31</v>
      </c>
      <c r="D31" s="289">
        <v>86</v>
      </c>
      <c r="E31" s="289">
        <v>129</v>
      </c>
      <c r="F31" s="285"/>
      <c r="G31" s="285">
        <v>109</v>
      </c>
      <c r="H31" s="285">
        <v>187</v>
      </c>
      <c r="I31" s="285">
        <v>132</v>
      </c>
      <c r="J31" s="285"/>
      <c r="K31" s="297"/>
      <c r="L31" s="288"/>
      <c r="M31" s="290"/>
      <c r="N31" s="285">
        <v>506</v>
      </c>
      <c r="O31" s="285">
        <v>556</v>
      </c>
      <c r="P31" s="285">
        <v>241</v>
      </c>
      <c r="Q31" s="285">
        <v>81</v>
      </c>
      <c r="R31" s="285">
        <v>29</v>
      </c>
      <c r="S31" s="285">
        <v>61</v>
      </c>
      <c r="T31"/>
      <c r="U31"/>
    </row>
    <row r="32" spans="1:21" ht="12.75" customHeight="1">
      <c r="A32" s="283"/>
      <c r="B32" s="284" t="s">
        <v>50</v>
      </c>
      <c r="C32" s="291"/>
      <c r="D32" s="292"/>
      <c r="E32" s="292"/>
      <c r="F32" s="291"/>
      <c r="G32" s="291"/>
      <c r="H32" s="291"/>
      <c r="I32" s="289"/>
      <c r="J32" s="289"/>
      <c r="K32" s="288"/>
      <c r="L32" s="288"/>
      <c r="M32" s="290"/>
      <c r="N32" s="289"/>
      <c r="O32" s="289"/>
      <c r="P32" s="289"/>
      <c r="Q32" s="289"/>
      <c r="R32" s="289"/>
      <c r="S32" s="289"/>
      <c r="T32"/>
      <c r="U32"/>
    </row>
    <row r="33" spans="1:21" s="193" customFormat="1" ht="16.5" customHeight="1">
      <c r="A33" s="376" t="s">
        <v>48</v>
      </c>
      <c r="B33" s="293" t="s">
        <v>10</v>
      </c>
      <c r="C33" s="294">
        <f>SUM(C6+C9+C12+C15+C18+C21+C24+C27+C30)</f>
        <v>282</v>
      </c>
      <c r="D33" s="294">
        <f t="shared" ref="D33:Q33" si="8">SUM(D6+D9+D12+D15+D18+D21+D24+D27+D30)</f>
        <v>665</v>
      </c>
      <c r="E33" s="294">
        <v>741</v>
      </c>
      <c r="F33" s="294">
        <f>F6+F9+F12+F15+F18+F21+F24+F27+F30</f>
        <v>119</v>
      </c>
      <c r="G33" s="294">
        <f t="shared" si="8"/>
        <v>14069</v>
      </c>
      <c r="H33" s="294">
        <f t="shared" si="8"/>
        <v>3114</v>
      </c>
      <c r="I33" s="294">
        <f t="shared" si="8"/>
        <v>2655</v>
      </c>
      <c r="J33" s="294">
        <f t="shared" si="8"/>
        <v>301</v>
      </c>
      <c r="K33" s="295">
        <f t="shared" si="8"/>
        <v>16</v>
      </c>
      <c r="L33" s="295">
        <f t="shared" si="8"/>
        <v>311</v>
      </c>
      <c r="M33" s="295">
        <f t="shared" si="8"/>
        <v>225</v>
      </c>
      <c r="N33" s="294">
        <f>SUM(N6+N9+N12+N15+N18+N21+N24+N27+N30)</f>
        <v>9989</v>
      </c>
      <c r="O33" s="294">
        <f t="shared" si="8"/>
        <v>10439</v>
      </c>
      <c r="P33" s="294">
        <f t="shared" si="8"/>
        <v>5558</v>
      </c>
      <c r="Q33" s="294">
        <f t="shared" si="8"/>
        <v>535</v>
      </c>
      <c r="R33" s="294">
        <f>SUM(R6+R9+R12+R15+R18+R21+R24+R27+R30)</f>
        <v>901</v>
      </c>
      <c r="S33" s="294">
        <f>SUM(S6+S9+S12+S15+S18+S21+S24+S27+S30)</f>
        <v>1490</v>
      </c>
      <c r="T33" s="298"/>
      <c r="U33"/>
    </row>
    <row r="34" spans="1:21" s="193" customFormat="1" ht="12.75" customHeight="1">
      <c r="A34" s="296"/>
      <c r="B34" s="293" t="s">
        <v>49</v>
      </c>
      <c r="C34" s="294">
        <f t="shared" ref="C34:S35" si="9">SUM(C7+C10+C13+C16+C19+C22+C25+C28+C31)</f>
        <v>282</v>
      </c>
      <c r="D34" s="294">
        <f t="shared" si="9"/>
        <v>665</v>
      </c>
      <c r="E34" s="294">
        <v>577</v>
      </c>
      <c r="F34" s="294">
        <f t="shared" ref="F34:F35" si="10">F7+F10+F13+F16+F19+F22+F25+F28+F31</f>
        <v>0</v>
      </c>
      <c r="G34" s="294">
        <f t="shared" si="9"/>
        <v>13432</v>
      </c>
      <c r="H34" s="294">
        <f t="shared" si="9"/>
        <v>2746</v>
      </c>
      <c r="I34" s="294">
        <f t="shared" si="9"/>
        <v>2373</v>
      </c>
      <c r="J34" s="294">
        <f t="shared" si="9"/>
        <v>301</v>
      </c>
      <c r="K34" s="295">
        <f t="shared" si="9"/>
        <v>16</v>
      </c>
      <c r="L34" s="295">
        <f t="shared" si="9"/>
        <v>0</v>
      </c>
      <c r="M34" s="295">
        <f t="shared" si="9"/>
        <v>0</v>
      </c>
      <c r="N34" s="294">
        <f>SUM(N7+N10+N13+N16+N19+N22+N25+N28+N31)</f>
        <v>9989</v>
      </c>
      <c r="O34" s="294">
        <f t="shared" si="9"/>
        <v>10439</v>
      </c>
      <c r="P34" s="294">
        <f t="shared" si="9"/>
        <v>5558</v>
      </c>
      <c r="Q34" s="294">
        <f t="shared" si="9"/>
        <v>535</v>
      </c>
      <c r="R34" s="294">
        <f t="shared" si="9"/>
        <v>901</v>
      </c>
      <c r="S34" s="294">
        <f t="shared" si="9"/>
        <v>1490</v>
      </c>
      <c r="T34"/>
      <c r="U34"/>
    </row>
    <row r="35" spans="1:21" s="193" customFormat="1" ht="12.75" customHeight="1">
      <c r="A35" s="296"/>
      <c r="B35" s="293" t="s">
        <v>50</v>
      </c>
      <c r="C35" s="294">
        <f t="shared" si="9"/>
        <v>0</v>
      </c>
      <c r="D35" s="294">
        <f t="shared" si="9"/>
        <v>0</v>
      </c>
      <c r="E35" s="294">
        <v>164</v>
      </c>
      <c r="F35" s="294">
        <f t="shared" si="10"/>
        <v>119</v>
      </c>
      <c r="G35" s="294">
        <f t="shared" si="9"/>
        <v>637</v>
      </c>
      <c r="H35" s="294">
        <f t="shared" si="9"/>
        <v>368</v>
      </c>
      <c r="I35" s="294">
        <f t="shared" si="9"/>
        <v>282</v>
      </c>
      <c r="J35" s="294">
        <f t="shared" si="9"/>
        <v>0</v>
      </c>
      <c r="K35" s="294">
        <f t="shared" si="9"/>
        <v>0</v>
      </c>
      <c r="L35" s="294">
        <f t="shared" si="9"/>
        <v>311</v>
      </c>
      <c r="M35" s="294">
        <f t="shared" si="9"/>
        <v>225</v>
      </c>
      <c r="N35" s="294">
        <f>SUM(N8+N11+N14+N17+N20+N23+N26+N29+N32)</f>
        <v>0</v>
      </c>
      <c r="O35" s="294">
        <f t="shared" si="9"/>
        <v>0</v>
      </c>
      <c r="P35" s="294">
        <f t="shared" si="9"/>
        <v>0</v>
      </c>
      <c r="Q35" s="294">
        <f t="shared" si="9"/>
        <v>0</v>
      </c>
      <c r="R35" s="294">
        <f t="shared" si="9"/>
        <v>0</v>
      </c>
      <c r="S35" s="294">
        <f t="shared" si="9"/>
        <v>0</v>
      </c>
      <c r="T35"/>
      <c r="U35"/>
    </row>
    <row r="38" spans="1:21">
      <c r="I38" s="203"/>
    </row>
    <row r="39" spans="1:21">
      <c r="A39" s="299" t="s">
        <v>1149</v>
      </c>
      <c r="N39" s="203"/>
    </row>
    <row r="40" spans="1:21">
      <c r="A40" s="299" t="s">
        <v>1150</v>
      </c>
      <c r="B40" s="203"/>
      <c r="D40" s="203"/>
      <c r="E40" s="203"/>
    </row>
    <row r="42" spans="1:21">
      <c r="G42" s="203"/>
    </row>
    <row r="43" spans="1:21">
      <c r="G43" s="203"/>
    </row>
  </sheetData>
  <mergeCells count="6">
    <mergeCell ref="N4:S4"/>
    <mergeCell ref="C4:D4"/>
    <mergeCell ref="G4:K4"/>
    <mergeCell ref="L4:M4"/>
    <mergeCell ref="F4:F5"/>
    <mergeCell ref="E4:E5"/>
  </mergeCells>
  <phoneticPr fontId="21" type="noConversion"/>
  <printOptions gridLines="1"/>
  <pageMargins left="0.24" right="0.25" top="1" bottom="0.83" header="0" footer="0"/>
  <pageSetup paperSize="9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workbookViewId="0">
      <selection activeCell="R27" sqref="R27"/>
    </sheetView>
  </sheetViews>
  <sheetFormatPr baseColWidth="10" defaultRowHeight="12.75"/>
  <cols>
    <col min="1" max="1" width="11.7109375" customWidth="1"/>
    <col min="2" max="2" width="8.7109375" customWidth="1"/>
    <col min="3" max="11" width="10.7109375" customWidth="1"/>
    <col min="12" max="12" width="11.85546875" style="11" bestFit="1" customWidth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00"/>
    </row>
    <row r="2" spans="1:12">
      <c r="A2" s="3" t="s">
        <v>205</v>
      </c>
      <c r="B2" s="3"/>
      <c r="C2" s="4"/>
      <c r="D2" s="4"/>
      <c r="E2" s="4"/>
      <c r="F2" s="4"/>
      <c r="G2" s="4"/>
      <c r="H2" s="4"/>
      <c r="I2" s="4"/>
      <c r="J2" s="4"/>
      <c r="K2" s="4"/>
      <c r="L2" s="101"/>
    </row>
    <row r="3" spans="1:1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02"/>
    </row>
    <row r="4" spans="1:12">
      <c r="A4" s="10"/>
      <c r="B4" s="9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</row>
    <row r="5" spans="1:12">
      <c r="A5" s="1" t="s">
        <v>27</v>
      </c>
      <c r="B5" s="1" t="s">
        <v>10</v>
      </c>
      <c r="C5" s="212"/>
      <c r="D5" s="212"/>
      <c r="E5" s="212"/>
      <c r="F5" s="140"/>
      <c r="G5" s="140"/>
      <c r="H5" s="212"/>
      <c r="I5" s="212"/>
      <c r="J5" s="212"/>
      <c r="K5" s="212"/>
      <c r="L5" s="209"/>
    </row>
    <row r="6" spans="1:12">
      <c r="A6" s="71"/>
      <c r="B6" s="1" t="s">
        <v>109</v>
      </c>
      <c r="C6" s="140"/>
      <c r="D6" s="140"/>
      <c r="E6" s="140"/>
      <c r="F6" s="140"/>
      <c r="G6" s="140"/>
      <c r="H6" s="140"/>
      <c r="I6" s="140"/>
      <c r="J6" s="140"/>
      <c r="K6" s="140"/>
      <c r="L6" s="209"/>
    </row>
    <row r="7" spans="1:12">
      <c r="A7" s="71"/>
      <c r="B7" s="1" t="s">
        <v>11</v>
      </c>
      <c r="C7" s="140"/>
      <c r="D7" s="140"/>
      <c r="E7" s="140"/>
      <c r="F7" s="140"/>
      <c r="G7" s="140"/>
      <c r="H7" s="140"/>
      <c r="I7" s="140"/>
      <c r="J7" s="140"/>
      <c r="K7" s="140"/>
      <c r="L7" s="209"/>
    </row>
    <row r="8" spans="1:12" s="156" customFormat="1">
      <c r="A8" s="1" t="s">
        <v>28</v>
      </c>
      <c r="B8" s="1" t="s">
        <v>10</v>
      </c>
      <c r="C8" s="140"/>
      <c r="D8" s="140"/>
      <c r="E8" s="140"/>
      <c r="F8" s="140"/>
      <c r="G8" s="140"/>
      <c r="H8" s="140"/>
      <c r="I8" s="140"/>
      <c r="J8" s="140"/>
      <c r="K8" s="140"/>
      <c r="L8" s="122"/>
    </row>
    <row r="9" spans="1:12" s="156" customFormat="1">
      <c r="A9" s="157"/>
      <c r="B9" s="1" t="s">
        <v>109</v>
      </c>
      <c r="C9" s="140"/>
      <c r="D9" s="140"/>
      <c r="E9" s="140"/>
      <c r="F9" s="140"/>
      <c r="G9" s="140"/>
      <c r="H9" s="140"/>
      <c r="I9" s="140"/>
      <c r="J9" s="140"/>
      <c r="K9" s="140"/>
      <c r="L9" s="122"/>
    </row>
    <row r="10" spans="1:12" s="156" customFormat="1">
      <c r="A10" s="157"/>
      <c r="B10" s="1" t="s">
        <v>11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22"/>
    </row>
    <row r="11" spans="1:12">
      <c r="A11" s="1" t="s">
        <v>29</v>
      </c>
      <c r="B11" s="1" t="s">
        <v>10</v>
      </c>
      <c r="C11" s="140"/>
      <c r="D11" s="140">
        <v>2</v>
      </c>
      <c r="E11" s="140">
        <v>1</v>
      </c>
      <c r="F11" s="140"/>
      <c r="G11" s="140">
        <v>1</v>
      </c>
      <c r="H11" s="140">
        <v>1</v>
      </c>
      <c r="I11" s="140">
        <v>1</v>
      </c>
      <c r="J11" s="140"/>
      <c r="K11" s="140">
        <v>1</v>
      </c>
      <c r="L11" s="122">
        <f t="shared" ref="L11" si="0">SUM(C11:K11)</f>
        <v>7</v>
      </c>
    </row>
    <row r="12" spans="1:12">
      <c r="A12" s="1"/>
      <c r="B12" s="1" t="s">
        <v>109</v>
      </c>
      <c r="C12" s="140"/>
      <c r="D12" s="140"/>
      <c r="E12" s="140">
        <v>1</v>
      </c>
      <c r="F12" s="140"/>
      <c r="G12" s="140"/>
      <c r="H12" s="140"/>
      <c r="I12" s="140"/>
      <c r="J12" s="140"/>
      <c r="K12" s="140">
        <v>1</v>
      </c>
      <c r="L12" s="122">
        <f t="shared" ref="L12:L40" si="1">SUM(C12:K12)</f>
        <v>2</v>
      </c>
    </row>
    <row r="13" spans="1:12">
      <c r="A13" s="1"/>
      <c r="B13" s="1" t="s">
        <v>11</v>
      </c>
      <c r="C13" s="140"/>
      <c r="D13" s="140">
        <v>2</v>
      </c>
      <c r="E13" s="140"/>
      <c r="F13" s="140"/>
      <c r="G13" s="140">
        <v>1</v>
      </c>
      <c r="H13" s="140">
        <v>1</v>
      </c>
      <c r="I13" s="140">
        <v>1</v>
      </c>
      <c r="J13" s="140"/>
      <c r="K13" s="140"/>
      <c r="L13" s="122">
        <f t="shared" si="1"/>
        <v>5</v>
      </c>
    </row>
    <row r="14" spans="1:12">
      <c r="A14" s="1" t="s">
        <v>30</v>
      </c>
      <c r="B14" s="1" t="s">
        <v>10</v>
      </c>
      <c r="C14" s="140">
        <v>3</v>
      </c>
      <c r="D14" s="140">
        <v>4</v>
      </c>
      <c r="E14" s="140">
        <v>8</v>
      </c>
      <c r="F14" s="140">
        <v>1</v>
      </c>
      <c r="G14" s="140">
        <v>6</v>
      </c>
      <c r="H14" s="140">
        <v>2</v>
      </c>
      <c r="I14" s="140">
        <v>4</v>
      </c>
      <c r="J14" s="140">
        <v>5</v>
      </c>
      <c r="K14" s="140">
        <v>3</v>
      </c>
      <c r="L14" s="122">
        <f t="shared" si="1"/>
        <v>36</v>
      </c>
    </row>
    <row r="15" spans="1:12">
      <c r="A15" s="1"/>
      <c r="B15" s="1" t="s">
        <v>109</v>
      </c>
      <c r="C15" s="140">
        <v>2</v>
      </c>
      <c r="D15" s="140">
        <v>2</v>
      </c>
      <c r="E15" s="140">
        <v>2</v>
      </c>
      <c r="F15" s="140"/>
      <c r="G15" s="140">
        <v>3</v>
      </c>
      <c r="H15" s="140"/>
      <c r="I15" s="140">
        <v>1</v>
      </c>
      <c r="J15" s="140">
        <v>2</v>
      </c>
      <c r="K15" s="140">
        <v>2</v>
      </c>
      <c r="L15" s="122">
        <f t="shared" si="1"/>
        <v>14</v>
      </c>
    </row>
    <row r="16" spans="1:12">
      <c r="A16" s="1"/>
      <c r="B16" s="1" t="s">
        <v>11</v>
      </c>
      <c r="C16" s="140">
        <v>1</v>
      </c>
      <c r="D16" s="140">
        <v>2</v>
      </c>
      <c r="E16" s="140">
        <v>6</v>
      </c>
      <c r="F16" s="140">
        <v>1</v>
      </c>
      <c r="G16" s="140">
        <v>3</v>
      </c>
      <c r="H16" s="140">
        <v>2</v>
      </c>
      <c r="I16" s="140">
        <v>3</v>
      </c>
      <c r="J16" s="140">
        <v>3</v>
      </c>
      <c r="K16" s="140">
        <v>1</v>
      </c>
      <c r="L16" s="122">
        <f t="shared" si="1"/>
        <v>22</v>
      </c>
    </row>
    <row r="17" spans="1:12">
      <c r="A17" s="1" t="s">
        <v>31</v>
      </c>
      <c r="B17" s="1" t="s">
        <v>10</v>
      </c>
      <c r="C17" s="140">
        <v>2</v>
      </c>
      <c r="D17" s="140">
        <v>5</v>
      </c>
      <c r="E17" s="140">
        <v>10</v>
      </c>
      <c r="F17" s="140">
        <v>4</v>
      </c>
      <c r="G17" s="140">
        <v>8</v>
      </c>
      <c r="H17" s="140">
        <v>5</v>
      </c>
      <c r="I17" s="140">
        <v>4</v>
      </c>
      <c r="J17" s="140">
        <v>13</v>
      </c>
      <c r="K17" s="140">
        <v>8</v>
      </c>
      <c r="L17" s="122">
        <f t="shared" si="1"/>
        <v>59</v>
      </c>
    </row>
    <row r="18" spans="1:12">
      <c r="A18" s="1"/>
      <c r="B18" s="1" t="s">
        <v>109</v>
      </c>
      <c r="C18" s="140"/>
      <c r="D18" s="140">
        <v>3</v>
      </c>
      <c r="E18" s="140">
        <v>4</v>
      </c>
      <c r="F18" s="140">
        <v>1</v>
      </c>
      <c r="G18" s="140">
        <v>4</v>
      </c>
      <c r="H18" s="140">
        <v>1</v>
      </c>
      <c r="I18" s="140">
        <v>1</v>
      </c>
      <c r="J18" s="140">
        <v>3</v>
      </c>
      <c r="K18" s="140">
        <v>6</v>
      </c>
      <c r="L18" s="122">
        <f t="shared" si="1"/>
        <v>23</v>
      </c>
    </row>
    <row r="19" spans="1:12">
      <c r="A19" s="1"/>
      <c r="B19" s="1" t="s">
        <v>11</v>
      </c>
      <c r="C19" s="140">
        <v>2</v>
      </c>
      <c r="D19" s="140">
        <v>2</v>
      </c>
      <c r="E19" s="140">
        <v>6</v>
      </c>
      <c r="F19" s="140">
        <v>3</v>
      </c>
      <c r="G19" s="140">
        <v>4</v>
      </c>
      <c r="H19" s="140">
        <v>4</v>
      </c>
      <c r="I19" s="140">
        <v>3</v>
      </c>
      <c r="J19" s="140">
        <v>10</v>
      </c>
      <c r="K19" s="140">
        <v>2</v>
      </c>
      <c r="L19" s="122">
        <f t="shared" si="1"/>
        <v>36</v>
      </c>
    </row>
    <row r="20" spans="1:12">
      <c r="A20" s="1" t="s">
        <v>33</v>
      </c>
      <c r="B20" s="1" t="s">
        <v>10</v>
      </c>
      <c r="C20" s="140">
        <v>2</v>
      </c>
      <c r="D20" s="140">
        <v>8</v>
      </c>
      <c r="E20" s="140">
        <v>7</v>
      </c>
      <c r="F20" s="140">
        <v>7</v>
      </c>
      <c r="G20" s="140">
        <v>14</v>
      </c>
      <c r="H20" s="140">
        <v>10</v>
      </c>
      <c r="I20" s="140">
        <v>3</v>
      </c>
      <c r="J20" s="140">
        <v>20</v>
      </c>
      <c r="K20" s="140">
        <v>6</v>
      </c>
      <c r="L20" s="122">
        <f t="shared" si="1"/>
        <v>77</v>
      </c>
    </row>
    <row r="21" spans="1:12">
      <c r="A21" s="1"/>
      <c r="B21" s="1" t="s">
        <v>109</v>
      </c>
      <c r="C21" s="140"/>
      <c r="D21" s="140">
        <v>2</v>
      </c>
      <c r="E21" s="140">
        <v>3</v>
      </c>
      <c r="F21" s="140">
        <v>1</v>
      </c>
      <c r="G21" s="140">
        <v>6</v>
      </c>
      <c r="H21" s="140">
        <v>4</v>
      </c>
      <c r="I21" s="140">
        <v>1</v>
      </c>
      <c r="J21" s="140">
        <v>7</v>
      </c>
      <c r="K21" s="140">
        <v>4</v>
      </c>
      <c r="L21" s="122">
        <f t="shared" si="1"/>
        <v>28</v>
      </c>
    </row>
    <row r="22" spans="1:12">
      <c r="A22" s="17"/>
      <c r="B22" s="1" t="s">
        <v>11</v>
      </c>
      <c r="C22" s="140">
        <v>2</v>
      </c>
      <c r="D22" s="140">
        <v>6</v>
      </c>
      <c r="E22" s="140">
        <v>4</v>
      </c>
      <c r="F22" s="140">
        <v>6</v>
      </c>
      <c r="G22" s="140">
        <v>8</v>
      </c>
      <c r="H22" s="140">
        <v>6</v>
      </c>
      <c r="I22" s="140">
        <v>2</v>
      </c>
      <c r="J22" s="140">
        <v>13</v>
      </c>
      <c r="K22" s="140">
        <v>2</v>
      </c>
      <c r="L22" s="122">
        <f t="shared" si="1"/>
        <v>49</v>
      </c>
    </row>
    <row r="23" spans="1:12" s="11" customFormat="1">
      <c r="A23" s="1" t="s">
        <v>34</v>
      </c>
      <c r="B23" s="64" t="s">
        <v>10</v>
      </c>
      <c r="C23" s="140">
        <v>1</v>
      </c>
      <c r="D23" s="140">
        <v>5</v>
      </c>
      <c r="E23" s="140">
        <v>9</v>
      </c>
      <c r="F23" s="140">
        <v>5</v>
      </c>
      <c r="G23" s="140">
        <v>18</v>
      </c>
      <c r="H23" s="140">
        <v>6</v>
      </c>
      <c r="I23" s="140">
        <v>8</v>
      </c>
      <c r="J23" s="140">
        <v>29</v>
      </c>
      <c r="K23" s="140">
        <v>19</v>
      </c>
      <c r="L23" s="122">
        <f t="shared" si="1"/>
        <v>100</v>
      </c>
    </row>
    <row r="24" spans="1:12" s="11" customFormat="1">
      <c r="A24" s="1"/>
      <c r="B24" s="1" t="s">
        <v>109</v>
      </c>
      <c r="C24" s="140">
        <v>1</v>
      </c>
      <c r="D24" s="140">
        <v>5</v>
      </c>
      <c r="E24" s="140">
        <v>3</v>
      </c>
      <c r="F24" s="140">
        <v>2</v>
      </c>
      <c r="G24" s="140">
        <v>7</v>
      </c>
      <c r="H24" s="140">
        <v>4</v>
      </c>
      <c r="I24" s="140">
        <v>2</v>
      </c>
      <c r="J24" s="140">
        <v>7</v>
      </c>
      <c r="K24" s="140">
        <v>8</v>
      </c>
      <c r="L24" s="122">
        <f t="shared" si="1"/>
        <v>39</v>
      </c>
    </row>
    <row r="25" spans="1:12" s="11" customFormat="1">
      <c r="A25" s="17"/>
      <c r="B25" s="64" t="s">
        <v>11</v>
      </c>
      <c r="C25" s="140"/>
      <c r="D25" s="140"/>
      <c r="E25" s="140">
        <v>6</v>
      </c>
      <c r="F25" s="140">
        <v>3</v>
      </c>
      <c r="G25" s="140">
        <v>11</v>
      </c>
      <c r="H25" s="140">
        <v>2</v>
      </c>
      <c r="I25" s="140">
        <v>6</v>
      </c>
      <c r="J25" s="140">
        <v>22</v>
      </c>
      <c r="K25" s="140">
        <v>11</v>
      </c>
      <c r="L25" s="122">
        <f t="shared" si="1"/>
        <v>61</v>
      </c>
    </row>
    <row r="26" spans="1:12">
      <c r="A26" s="17" t="s">
        <v>35</v>
      </c>
      <c r="B26" s="1" t="s">
        <v>10</v>
      </c>
      <c r="C26" s="140">
        <v>3</v>
      </c>
      <c r="D26" s="140">
        <v>4</v>
      </c>
      <c r="E26" s="140">
        <v>11</v>
      </c>
      <c r="F26" s="140">
        <v>8</v>
      </c>
      <c r="G26" s="140">
        <v>18</v>
      </c>
      <c r="H26" s="140">
        <v>7</v>
      </c>
      <c r="I26" s="140">
        <v>2</v>
      </c>
      <c r="J26" s="140">
        <v>23</v>
      </c>
      <c r="K26" s="140">
        <v>11</v>
      </c>
      <c r="L26" s="122">
        <f t="shared" si="1"/>
        <v>87</v>
      </c>
    </row>
    <row r="27" spans="1:12">
      <c r="A27" s="17"/>
      <c r="B27" s="1" t="s">
        <v>109</v>
      </c>
      <c r="C27" s="140">
        <v>3</v>
      </c>
      <c r="D27" s="140">
        <v>2</v>
      </c>
      <c r="E27" s="140">
        <v>7</v>
      </c>
      <c r="F27" s="140">
        <v>3</v>
      </c>
      <c r="G27" s="140">
        <v>11</v>
      </c>
      <c r="H27" s="140">
        <v>2</v>
      </c>
      <c r="I27" s="140"/>
      <c r="J27" s="140">
        <v>7</v>
      </c>
      <c r="K27" s="140">
        <v>1</v>
      </c>
      <c r="L27" s="122">
        <f t="shared" si="1"/>
        <v>36</v>
      </c>
    </row>
    <row r="28" spans="1:12">
      <c r="A28" s="17"/>
      <c r="B28" s="1" t="s">
        <v>11</v>
      </c>
      <c r="C28" s="140"/>
      <c r="D28" s="140">
        <v>2</v>
      </c>
      <c r="E28" s="140">
        <v>4</v>
      </c>
      <c r="F28" s="140">
        <v>5</v>
      </c>
      <c r="G28" s="140">
        <v>7</v>
      </c>
      <c r="H28" s="140">
        <v>5</v>
      </c>
      <c r="I28" s="140">
        <v>2</v>
      </c>
      <c r="J28" s="140">
        <v>16</v>
      </c>
      <c r="K28" s="140">
        <v>10</v>
      </c>
      <c r="L28" s="122">
        <f t="shared" si="1"/>
        <v>51</v>
      </c>
    </row>
    <row r="29" spans="1:12">
      <c r="A29" s="17" t="s">
        <v>36</v>
      </c>
      <c r="B29" s="1" t="s">
        <v>10</v>
      </c>
      <c r="C29" s="140">
        <v>1</v>
      </c>
      <c r="D29" s="140">
        <v>3</v>
      </c>
      <c r="E29" s="140">
        <v>6</v>
      </c>
      <c r="F29" s="140">
        <v>3</v>
      </c>
      <c r="G29" s="140">
        <v>15</v>
      </c>
      <c r="H29" s="140">
        <v>4</v>
      </c>
      <c r="I29" s="140">
        <v>4</v>
      </c>
      <c r="J29" s="140">
        <v>16</v>
      </c>
      <c r="K29" s="140">
        <v>5</v>
      </c>
      <c r="L29" s="122">
        <f t="shared" si="1"/>
        <v>57</v>
      </c>
    </row>
    <row r="30" spans="1:12">
      <c r="A30" s="17"/>
      <c r="B30" s="1" t="s">
        <v>109</v>
      </c>
      <c r="C30" s="140"/>
      <c r="D30" s="140">
        <v>3</v>
      </c>
      <c r="E30" s="140">
        <v>3</v>
      </c>
      <c r="F30" s="140"/>
      <c r="G30" s="140">
        <v>6</v>
      </c>
      <c r="H30" s="140">
        <v>1</v>
      </c>
      <c r="I30" s="140">
        <v>1</v>
      </c>
      <c r="J30" s="140">
        <v>6</v>
      </c>
      <c r="K30" s="140">
        <v>3</v>
      </c>
      <c r="L30" s="122">
        <f t="shared" si="1"/>
        <v>23</v>
      </c>
    </row>
    <row r="31" spans="1:12">
      <c r="A31" s="17"/>
      <c r="B31" s="1" t="s">
        <v>11</v>
      </c>
      <c r="C31" s="140">
        <v>1</v>
      </c>
      <c r="D31" s="140"/>
      <c r="E31" s="140">
        <v>3</v>
      </c>
      <c r="F31" s="140">
        <v>3</v>
      </c>
      <c r="G31" s="140">
        <v>9</v>
      </c>
      <c r="H31" s="140">
        <v>3</v>
      </c>
      <c r="I31" s="140">
        <v>3</v>
      </c>
      <c r="J31" s="140">
        <v>10</v>
      </c>
      <c r="K31" s="140">
        <v>2</v>
      </c>
      <c r="L31" s="122">
        <f t="shared" si="1"/>
        <v>34</v>
      </c>
    </row>
    <row r="32" spans="1:12">
      <c r="A32" s="17" t="s">
        <v>37</v>
      </c>
      <c r="B32" s="1" t="s">
        <v>10</v>
      </c>
      <c r="C32" s="140"/>
      <c r="D32" s="140">
        <v>4</v>
      </c>
      <c r="E32" s="140">
        <v>7</v>
      </c>
      <c r="F32" s="140">
        <v>2</v>
      </c>
      <c r="G32" s="140">
        <v>9</v>
      </c>
      <c r="H32" s="140">
        <v>6</v>
      </c>
      <c r="I32" s="140">
        <v>2</v>
      </c>
      <c r="J32" s="140">
        <v>13</v>
      </c>
      <c r="K32" s="140">
        <v>6</v>
      </c>
      <c r="L32" s="122">
        <f t="shared" si="1"/>
        <v>49</v>
      </c>
    </row>
    <row r="33" spans="1:12">
      <c r="A33" s="17"/>
      <c r="B33" s="1" t="s">
        <v>109</v>
      </c>
      <c r="C33" s="140"/>
      <c r="D33" s="140">
        <v>2</v>
      </c>
      <c r="E33" s="140">
        <v>1</v>
      </c>
      <c r="F33" s="140">
        <v>1</v>
      </c>
      <c r="G33" s="140">
        <v>4</v>
      </c>
      <c r="H33" s="140"/>
      <c r="I33" s="140">
        <v>1</v>
      </c>
      <c r="J33" s="140">
        <v>7</v>
      </c>
      <c r="K33" s="140">
        <v>2</v>
      </c>
      <c r="L33" s="122">
        <f t="shared" si="1"/>
        <v>18</v>
      </c>
    </row>
    <row r="34" spans="1:12">
      <c r="A34" s="17"/>
      <c r="B34" s="1" t="s">
        <v>11</v>
      </c>
      <c r="C34" s="140"/>
      <c r="D34" s="140">
        <v>2</v>
      </c>
      <c r="E34" s="140">
        <v>6</v>
      </c>
      <c r="F34" s="140">
        <v>1</v>
      </c>
      <c r="G34" s="140">
        <v>5</v>
      </c>
      <c r="H34" s="140">
        <v>6</v>
      </c>
      <c r="I34" s="140">
        <v>1</v>
      </c>
      <c r="J34" s="140">
        <v>6</v>
      </c>
      <c r="K34" s="140">
        <v>4</v>
      </c>
      <c r="L34" s="122">
        <f t="shared" si="1"/>
        <v>31</v>
      </c>
    </row>
    <row r="35" spans="1:12">
      <c r="A35" s="17" t="s">
        <v>38</v>
      </c>
      <c r="B35" s="1" t="s">
        <v>10</v>
      </c>
      <c r="C35" s="140">
        <v>14</v>
      </c>
      <c r="D35" s="140">
        <v>14</v>
      </c>
      <c r="E35" s="140">
        <v>14</v>
      </c>
      <c r="F35" s="140">
        <v>10</v>
      </c>
      <c r="G35" s="140">
        <v>41</v>
      </c>
      <c r="H35" s="140">
        <v>16</v>
      </c>
      <c r="I35" s="140">
        <v>15</v>
      </c>
      <c r="J35" s="140">
        <v>23</v>
      </c>
      <c r="K35" s="140">
        <v>16</v>
      </c>
      <c r="L35" s="122">
        <f t="shared" si="1"/>
        <v>163</v>
      </c>
    </row>
    <row r="36" spans="1:12">
      <c r="A36" s="17"/>
      <c r="B36" s="1" t="s">
        <v>109</v>
      </c>
      <c r="C36" s="140">
        <v>6</v>
      </c>
      <c r="D36" s="140">
        <v>4</v>
      </c>
      <c r="E36" s="140">
        <v>3</v>
      </c>
      <c r="F36" s="140">
        <v>2</v>
      </c>
      <c r="G36" s="140">
        <v>26</v>
      </c>
      <c r="H36" s="140">
        <v>6</v>
      </c>
      <c r="I36" s="140">
        <v>8</v>
      </c>
      <c r="J36" s="140">
        <v>7</v>
      </c>
      <c r="K36" s="140">
        <v>11</v>
      </c>
      <c r="L36" s="122">
        <f t="shared" si="1"/>
        <v>73</v>
      </c>
    </row>
    <row r="37" spans="1:12">
      <c r="A37" s="17"/>
      <c r="B37" s="1" t="s">
        <v>11</v>
      </c>
      <c r="C37" s="140">
        <v>8</v>
      </c>
      <c r="D37" s="140">
        <v>10</v>
      </c>
      <c r="E37" s="140">
        <v>11</v>
      </c>
      <c r="F37" s="140">
        <v>8</v>
      </c>
      <c r="G37" s="140">
        <v>15</v>
      </c>
      <c r="H37" s="140">
        <v>10</v>
      </c>
      <c r="I37" s="140">
        <v>7</v>
      </c>
      <c r="J37" s="140">
        <v>16</v>
      </c>
      <c r="K37" s="140">
        <v>5</v>
      </c>
      <c r="L37" s="122">
        <f t="shared" si="1"/>
        <v>90</v>
      </c>
    </row>
    <row r="38" spans="1:12">
      <c r="A38" s="17" t="s">
        <v>123</v>
      </c>
      <c r="B38" s="1" t="s">
        <v>10</v>
      </c>
      <c r="C38" s="140">
        <v>17</v>
      </c>
      <c r="D38" s="140">
        <v>41</v>
      </c>
      <c r="E38" s="140">
        <v>43</v>
      </c>
      <c r="F38" s="140">
        <v>39</v>
      </c>
      <c r="G38" s="140">
        <v>82</v>
      </c>
      <c r="H38" s="140">
        <v>36</v>
      </c>
      <c r="I38" s="140">
        <v>12</v>
      </c>
      <c r="J38" s="140"/>
      <c r="K38" s="140">
        <v>42</v>
      </c>
      <c r="L38" s="122">
        <f t="shared" si="1"/>
        <v>312</v>
      </c>
    </row>
    <row r="39" spans="1:12">
      <c r="A39" s="17"/>
      <c r="B39" s="1" t="s">
        <v>109</v>
      </c>
      <c r="C39" s="140">
        <v>10</v>
      </c>
      <c r="D39" s="140">
        <v>15</v>
      </c>
      <c r="E39" s="140">
        <v>12</v>
      </c>
      <c r="F39" s="140">
        <v>18</v>
      </c>
      <c r="G39" s="140">
        <v>50</v>
      </c>
      <c r="H39" s="140">
        <v>12</v>
      </c>
      <c r="I39" s="140">
        <v>7</v>
      </c>
      <c r="J39" s="140"/>
      <c r="K39" s="140">
        <v>28</v>
      </c>
      <c r="L39" s="122">
        <f t="shared" si="1"/>
        <v>152</v>
      </c>
    </row>
    <row r="40" spans="1:12">
      <c r="A40" s="17"/>
      <c r="B40" s="1" t="s">
        <v>11</v>
      </c>
      <c r="C40" s="140">
        <v>7</v>
      </c>
      <c r="D40" s="140">
        <v>26</v>
      </c>
      <c r="E40" s="140">
        <v>31</v>
      </c>
      <c r="F40" s="140">
        <v>21</v>
      </c>
      <c r="G40" s="140">
        <v>32</v>
      </c>
      <c r="H40" s="140">
        <v>24</v>
      </c>
      <c r="I40" s="140">
        <v>5</v>
      </c>
      <c r="J40" s="140"/>
      <c r="K40" s="140">
        <v>14</v>
      </c>
      <c r="L40" s="122">
        <f t="shared" si="1"/>
        <v>160</v>
      </c>
    </row>
    <row r="41" spans="1:12" s="11" customFormat="1">
      <c r="A41" s="16" t="s">
        <v>10</v>
      </c>
      <c r="B41" s="16" t="s">
        <v>10</v>
      </c>
      <c r="C41" s="122">
        <f>C5+C8+C11+C14+C17+C20+C23+C26+C29+C32+C35+C38</f>
        <v>43</v>
      </c>
      <c r="D41" s="122">
        <f>D5+D8+D11+D14+D17+D20+D23+D26+D29+D32+D35+D38</f>
        <v>90</v>
      </c>
      <c r="E41" s="122">
        <f t="shared" ref="E41:L41" si="2">E5+E8+E11+E14+E17+E20+E23+E26+E29+E32+E35+E38</f>
        <v>116</v>
      </c>
      <c r="F41" s="122">
        <f t="shared" si="2"/>
        <v>79</v>
      </c>
      <c r="G41" s="122">
        <f t="shared" si="2"/>
        <v>212</v>
      </c>
      <c r="H41" s="122">
        <f t="shared" si="2"/>
        <v>93</v>
      </c>
      <c r="I41" s="122">
        <f t="shared" si="2"/>
        <v>55</v>
      </c>
      <c r="J41" s="122">
        <f t="shared" si="2"/>
        <v>142</v>
      </c>
      <c r="K41" s="122">
        <f t="shared" si="2"/>
        <v>117</v>
      </c>
      <c r="L41" s="122">
        <f t="shared" si="2"/>
        <v>947</v>
      </c>
    </row>
    <row r="42" spans="1:12" s="11" customFormat="1">
      <c r="A42" s="16"/>
      <c r="B42" s="12" t="s">
        <v>109</v>
      </c>
      <c r="C42" s="122">
        <f>C6+C9+C12+C15+C18+C21+C24+C27+C30+C33+C36+C39</f>
        <v>22</v>
      </c>
      <c r="D42" s="122">
        <f t="shared" ref="D42:K42" si="3">SUM(D9+D12+D15+D18+D21+D24+D27+D30+D33+D36+D39)</f>
        <v>38</v>
      </c>
      <c r="E42" s="122">
        <f t="shared" si="3"/>
        <v>39</v>
      </c>
      <c r="F42" s="122">
        <f t="shared" si="3"/>
        <v>28</v>
      </c>
      <c r="G42" s="122">
        <f t="shared" si="3"/>
        <v>117</v>
      </c>
      <c r="H42" s="122">
        <f t="shared" si="3"/>
        <v>30</v>
      </c>
      <c r="I42" s="122">
        <f t="shared" si="3"/>
        <v>22</v>
      </c>
      <c r="J42" s="122">
        <f t="shared" si="3"/>
        <v>46</v>
      </c>
      <c r="K42" s="122">
        <f t="shared" si="3"/>
        <v>66</v>
      </c>
      <c r="L42" s="122">
        <f>L6+L9+L12+L15+L18+L21+L24+L27+L30+L33+L36+L39</f>
        <v>408</v>
      </c>
    </row>
    <row r="43" spans="1:12" s="11" customFormat="1">
      <c r="A43" s="16"/>
      <c r="B43" s="16" t="s">
        <v>11</v>
      </c>
      <c r="C43" s="122">
        <f>C7+C10+C13+C16+C19+C22+C25+C28+C31+C34+C37+C40</f>
        <v>21</v>
      </c>
      <c r="D43" s="122">
        <f t="shared" ref="D43:K43" si="4">SUM(D10+D13+D16+D19+D22+D25+D28+D31+D34+D37+D40)</f>
        <v>52</v>
      </c>
      <c r="E43" s="122">
        <f t="shared" si="4"/>
        <v>77</v>
      </c>
      <c r="F43" s="122">
        <f t="shared" si="4"/>
        <v>51</v>
      </c>
      <c r="G43" s="122">
        <f t="shared" si="4"/>
        <v>95</v>
      </c>
      <c r="H43" s="122">
        <f t="shared" si="4"/>
        <v>63</v>
      </c>
      <c r="I43" s="122">
        <f t="shared" si="4"/>
        <v>33</v>
      </c>
      <c r="J43" s="122">
        <f t="shared" si="4"/>
        <v>96</v>
      </c>
      <c r="K43" s="122">
        <f t="shared" si="4"/>
        <v>51</v>
      </c>
      <c r="L43" s="122">
        <f>L7+L10+L13+L16+L19+L22+L25+L28+L31+L34+L37+L40</f>
        <v>539</v>
      </c>
    </row>
    <row r="44" spans="1:12">
      <c r="A44" s="17"/>
      <c r="B44" s="17"/>
    </row>
    <row r="45" spans="1:12">
      <c r="A45" s="17"/>
      <c r="B45" s="17"/>
    </row>
    <row r="46" spans="1:12">
      <c r="A46" s="17"/>
      <c r="B46" s="17"/>
    </row>
  </sheetData>
  <phoneticPr fontId="21" type="noConversion"/>
  <printOptions gridLines="1"/>
  <pageMargins left="0.75" right="0.75" top="1" bottom="1" header="0" footer="0"/>
  <pageSetup paperSize="9" scale="84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9"/>
  <sheetViews>
    <sheetView workbookViewId="0">
      <selection activeCell="D2" sqref="D2"/>
    </sheetView>
  </sheetViews>
  <sheetFormatPr baseColWidth="10" defaultRowHeight="12.75"/>
  <cols>
    <col min="1" max="1" width="11.7109375" customWidth="1"/>
    <col min="2" max="2" width="8.7109375" customWidth="1"/>
    <col min="3" max="11" width="10.7109375" customWidth="1"/>
    <col min="12" max="12" width="11.85546875" style="11" bestFit="1" customWidth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00"/>
    </row>
    <row r="2" spans="1:12">
      <c r="A2" s="3" t="s">
        <v>206</v>
      </c>
      <c r="B2" s="3"/>
      <c r="C2" s="4"/>
      <c r="D2" s="4"/>
      <c r="E2" s="4"/>
      <c r="F2" s="4"/>
      <c r="G2" s="4"/>
      <c r="H2" s="4"/>
      <c r="I2" s="4"/>
      <c r="J2" s="4"/>
      <c r="K2" s="4"/>
      <c r="L2" s="101"/>
    </row>
    <row r="3" spans="1:1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02"/>
    </row>
    <row r="4" spans="1:12">
      <c r="A4" s="10"/>
      <c r="B4" s="9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</row>
    <row r="5" spans="1:12" s="11" customFormat="1">
      <c r="A5" s="1" t="s">
        <v>19</v>
      </c>
      <c r="B5" s="1" t="s">
        <v>10</v>
      </c>
      <c r="C5" s="140"/>
      <c r="D5" s="140"/>
      <c r="E5" s="140">
        <v>7</v>
      </c>
      <c r="F5" s="140"/>
      <c r="G5" s="140"/>
      <c r="H5" s="140"/>
      <c r="I5" s="140">
        <v>1</v>
      </c>
      <c r="J5" s="140"/>
      <c r="K5" s="140"/>
      <c r="L5" s="122">
        <f>SUM(C5:K5)</f>
        <v>8</v>
      </c>
    </row>
    <row r="6" spans="1:12" s="11" customFormat="1">
      <c r="A6" s="1"/>
      <c r="B6" s="1" t="s">
        <v>109</v>
      </c>
      <c r="C6" s="140"/>
      <c r="D6" s="140"/>
      <c r="E6" s="140">
        <v>5</v>
      </c>
      <c r="F6" s="140"/>
      <c r="G6" s="140"/>
      <c r="H6" s="140"/>
      <c r="I6" s="140">
        <v>1</v>
      </c>
      <c r="J6" s="140"/>
      <c r="K6" s="140"/>
      <c r="L6" s="122">
        <f t="shared" ref="L6:L74" si="0">SUM(C6:K6)</f>
        <v>6</v>
      </c>
    </row>
    <row r="7" spans="1:12">
      <c r="A7" s="1"/>
      <c r="B7" s="1" t="s">
        <v>11</v>
      </c>
      <c r="C7" s="140"/>
      <c r="D7" s="140"/>
      <c r="E7" s="140">
        <v>2</v>
      </c>
      <c r="F7" s="140"/>
      <c r="G7" s="140"/>
      <c r="H7" s="140"/>
      <c r="I7" s="140"/>
      <c r="J7" s="140"/>
      <c r="K7" s="140"/>
      <c r="L7" s="122">
        <f t="shared" si="0"/>
        <v>2</v>
      </c>
    </row>
    <row r="8" spans="1:12">
      <c r="A8" s="1" t="s">
        <v>20</v>
      </c>
      <c r="B8" s="1" t="s">
        <v>10</v>
      </c>
      <c r="C8" s="140">
        <v>38</v>
      </c>
      <c r="D8" s="140">
        <v>64</v>
      </c>
      <c r="E8" s="140">
        <v>78</v>
      </c>
      <c r="F8" s="140">
        <v>26</v>
      </c>
      <c r="G8" s="140">
        <v>85</v>
      </c>
      <c r="H8" s="140">
        <v>50</v>
      </c>
      <c r="I8" s="140">
        <v>40</v>
      </c>
      <c r="J8" s="140">
        <v>128</v>
      </c>
      <c r="K8" s="140">
        <v>31</v>
      </c>
      <c r="L8" s="122">
        <f t="shared" si="0"/>
        <v>540</v>
      </c>
    </row>
    <row r="9" spans="1:12">
      <c r="A9" s="1"/>
      <c r="B9" s="1" t="s">
        <v>109</v>
      </c>
      <c r="C9" s="140">
        <v>19</v>
      </c>
      <c r="D9" s="140">
        <v>34</v>
      </c>
      <c r="E9" s="140">
        <v>28</v>
      </c>
      <c r="F9" s="140">
        <v>10</v>
      </c>
      <c r="G9" s="140">
        <v>36</v>
      </c>
      <c r="H9" s="140">
        <v>19</v>
      </c>
      <c r="I9" s="140">
        <v>15</v>
      </c>
      <c r="J9" s="140">
        <v>37</v>
      </c>
      <c r="K9" s="140">
        <v>11</v>
      </c>
      <c r="L9" s="122">
        <f t="shared" si="0"/>
        <v>209</v>
      </c>
    </row>
    <row r="10" spans="1:12">
      <c r="A10" s="1"/>
      <c r="B10" s="1" t="s">
        <v>11</v>
      </c>
      <c r="C10" s="140">
        <v>19</v>
      </c>
      <c r="D10" s="140">
        <v>30</v>
      </c>
      <c r="E10" s="140">
        <v>50</v>
      </c>
      <c r="F10" s="140">
        <v>16</v>
      </c>
      <c r="G10" s="140">
        <v>49</v>
      </c>
      <c r="H10" s="140">
        <v>31</v>
      </c>
      <c r="I10" s="140">
        <v>25</v>
      </c>
      <c r="J10" s="140">
        <v>91</v>
      </c>
      <c r="K10" s="140">
        <v>20</v>
      </c>
      <c r="L10" s="122">
        <f t="shared" si="0"/>
        <v>331</v>
      </c>
    </row>
    <row r="11" spans="1:12">
      <c r="A11" s="1" t="s">
        <v>21</v>
      </c>
      <c r="B11" s="1" t="s">
        <v>10</v>
      </c>
      <c r="C11" s="140">
        <v>58</v>
      </c>
      <c r="D11" s="140">
        <v>75</v>
      </c>
      <c r="E11" s="140">
        <v>109</v>
      </c>
      <c r="F11" s="140">
        <v>53</v>
      </c>
      <c r="G11" s="140">
        <v>55</v>
      </c>
      <c r="H11" s="140">
        <v>39</v>
      </c>
      <c r="I11" s="140">
        <v>34</v>
      </c>
      <c r="J11" s="140">
        <v>161</v>
      </c>
      <c r="K11" s="140">
        <v>31</v>
      </c>
      <c r="L11" s="122">
        <f t="shared" si="0"/>
        <v>615</v>
      </c>
    </row>
    <row r="12" spans="1:12">
      <c r="A12" s="1"/>
      <c r="B12" s="1" t="s">
        <v>109</v>
      </c>
      <c r="C12" s="140">
        <v>25</v>
      </c>
      <c r="D12" s="140">
        <v>26</v>
      </c>
      <c r="E12" s="140">
        <v>47</v>
      </c>
      <c r="F12" s="140">
        <v>28</v>
      </c>
      <c r="G12" s="140">
        <v>20</v>
      </c>
      <c r="H12" s="140">
        <v>18</v>
      </c>
      <c r="I12" s="140">
        <v>13</v>
      </c>
      <c r="J12" s="140">
        <v>46</v>
      </c>
      <c r="K12" s="140">
        <v>17</v>
      </c>
      <c r="L12" s="122">
        <f t="shared" si="0"/>
        <v>240</v>
      </c>
    </row>
    <row r="13" spans="1:12">
      <c r="A13" s="1"/>
      <c r="B13" s="1" t="s">
        <v>11</v>
      </c>
      <c r="C13" s="140">
        <v>33</v>
      </c>
      <c r="D13" s="140">
        <v>49</v>
      </c>
      <c r="E13" s="201">
        <v>62</v>
      </c>
      <c r="F13" s="140">
        <v>25</v>
      </c>
      <c r="G13" s="140">
        <v>35</v>
      </c>
      <c r="H13" s="140">
        <v>21</v>
      </c>
      <c r="I13" s="140">
        <v>21</v>
      </c>
      <c r="J13" s="140">
        <v>115</v>
      </c>
      <c r="K13" s="140">
        <v>14</v>
      </c>
      <c r="L13" s="122">
        <f t="shared" si="0"/>
        <v>375</v>
      </c>
    </row>
    <row r="14" spans="1:12">
      <c r="A14" s="1" t="s">
        <v>22</v>
      </c>
      <c r="B14" s="1" t="s">
        <v>10</v>
      </c>
      <c r="C14" s="140">
        <v>32</v>
      </c>
      <c r="D14" s="140">
        <v>86</v>
      </c>
      <c r="E14" s="140">
        <v>107</v>
      </c>
      <c r="F14" s="140">
        <v>40</v>
      </c>
      <c r="G14" s="140">
        <v>75</v>
      </c>
      <c r="H14" s="140">
        <v>60</v>
      </c>
      <c r="I14" s="140">
        <v>48</v>
      </c>
      <c r="J14" s="140">
        <v>172</v>
      </c>
      <c r="K14" s="140">
        <v>22</v>
      </c>
      <c r="L14" s="122">
        <f t="shared" si="0"/>
        <v>642</v>
      </c>
    </row>
    <row r="15" spans="1:12">
      <c r="A15" s="1"/>
      <c r="B15" s="1" t="s">
        <v>109</v>
      </c>
      <c r="C15" s="140">
        <v>16</v>
      </c>
      <c r="D15" s="140">
        <v>36</v>
      </c>
      <c r="E15" s="140">
        <v>45</v>
      </c>
      <c r="F15" s="140">
        <v>17</v>
      </c>
      <c r="G15" s="140">
        <v>31</v>
      </c>
      <c r="H15" s="140">
        <v>19</v>
      </c>
      <c r="I15" s="140">
        <v>19</v>
      </c>
      <c r="J15" s="140">
        <v>51</v>
      </c>
      <c r="K15" s="140">
        <v>9</v>
      </c>
      <c r="L15" s="122">
        <f t="shared" si="0"/>
        <v>243</v>
      </c>
    </row>
    <row r="16" spans="1:12">
      <c r="A16" s="1"/>
      <c r="B16" s="1" t="s">
        <v>11</v>
      </c>
      <c r="C16" s="140">
        <v>16</v>
      </c>
      <c r="D16" s="140">
        <v>50</v>
      </c>
      <c r="E16" s="140">
        <v>62</v>
      </c>
      <c r="F16" s="140">
        <v>23</v>
      </c>
      <c r="G16" s="140">
        <v>44</v>
      </c>
      <c r="H16" s="140">
        <v>41</v>
      </c>
      <c r="I16" s="140">
        <v>29</v>
      </c>
      <c r="J16" s="140">
        <v>121</v>
      </c>
      <c r="K16" s="140">
        <v>13</v>
      </c>
      <c r="L16" s="122">
        <f t="shared" si="0"/>
        <v>399</v>
      </c>
    </row>
    <row r="17" spans="1:12">
      <c r="A17" s="1" t="s">
        <v>23</v>
      </c>
      <c r="B17" s="1" t="s">
        <v>10</v>
      </c>
      <c r="C17" s="140">
        <v>41</v>
      </c>
      <c r="D17" s="140">
        <v>101</v>
      </c>
      <c r="E17" s="140">
        <v>127</v>
      </c>
      <c r="F17" s="140">
        <v>54</v>
      </c>
      <c r="G17" s="140">
        <v>74</v>
      </c>
      <c r="H17" s="140">
        <v>62</v>
      </c>
      <c r="I17" s="140">
        <v>49</v>
      </c>
      <c r="J17" s="140">
        <v>162</v>
      </c>
      <c r="K17" s="140">
        <v>28</v>
      </c>
      <c r="L17" s="122">
        <f t="shared" si="0"/>
        <v>698</v>
      </c>
    </row>
    <row r="18" spans="1:12">
      <c r="A18" s="1"/>
      <c r="B18" s="1" t="s">
        <v>109</v>
      </c>
      <c r="C18" s="140">
        <v>15</v>
      </c>
      <c r="D18" s="140">
        <v>49</v>
      </c>
      <c r="E18" s="140">
        <v>47</v>
      </c>
      <c r="F18" s="140">
        <v>21</v>
      </c>
      <c r="G18" s="140">
        <v>26</v>
      </c>
      <c r="H18" s="140">
        <v>22</v>
      </c>
      <c r="I18" s="140">
        <v>15</v>
      </c>
      <c r="J18" s="140">
        <v>49</v>
      </c>
      <c r="K18" s="140">
        <v>15</v>
      </c>
      <c r="L18" s="122">
        <f t="shared" si="0"/>
        <v>259</v>
      </c>
    </row>
    <row r="19" spans="1:12">
      <c r="A19" s="1"/>
      <c r="B19" s="1" t="s">
        <v>11</v>
      </c>
      <c r="C19" s="140">
        <v>26</v>
      </c>
      <c r="D19" s="140">
        <v>52</v>
      </c>
      <c r="E19" s="140">
        <v>80</v>
      </c>
      <c r="F19" s="140">
        <v>33</v>
      </c>
      <c r="G19" s="140">
        <v>48</v>
      </c>
      <c r="H19" s="140">
        <v>40</v>
      </c>
      <c r="I19" s="140">
        <v>34</v>
      </c>
      <c r="J19" s="140">
        <v>113</v>
      </c>
      <c r="K19" s="140">
        <v>13</v>
      </c>
      <c r="L19" s="122">
        <f t="shared" si="0"/>
        <v>439</v>
      </c>
    </row>
    <row r="20" spans="1:12">
      <c r="A20" s="1" t="s">
        <v>24</v>
      </c>
      <c r="B20" s="1" t="s">
        <v>10</v>
      </c>
      <c r="C20" s="140">
        <v>36</v>
      </c>
      <c r="D20" s="140">
        <v>84</v>
      </c>
      <c r="E20" s="140">
        <v>117</v>
      </c>
      <c r="F20" s="140">
        <v>44</v>
      </c>
      <c r="G20" s="140">
        <v>70</v>
      </c>
      <c r="H20" s="140">
        <v>46</v>
      </c>
      <c r="I20" s="140">
        <v>31</v>
      </c>
      <c r="J20" s="140">
        <v>178</v>
      </c>
      <c r="K20" s="140">
        <v>35</v>
      </c>
      <c r="L20" s="122">
        <f t="shared" si="0"/>
        <v>641</v>
      </c>
    </row>
    <row r="21" spans="1:12">
      <c r="A21" s="1"/>
      <c r="B21" s="1" t="s">
        <v>109</v>
      </c>
      <c r="C21" s="140">
        <v>10</v>
      </c>
      <c r="D21" s="140">
        <v>46</v>
      </c>
      <c r="E21" s="140">
        <v>37</v>
      </c>
      <c r="F21" s="140">
        <v>13</v>
      </c>
      <c r="G21" s="140">
        <v>30</v>
      </c>
      <c r="H21" s="140">
        <v>28</v>
      </c>
      <c r="I21" s="140">
        <v>10</v>
      </c>
      <c r="J21" s="140">
        <v>53</v>
      </c>
      <c r="K21" s="140">
        <v>21</v>
      </c>
      <c r="L21" s="122">
        <f t="shared" si="0"/>
        <v>248</v>
      </c>
    </row>
    <row r="22" spans="1:12">
      <c r="A22" s="1"/>
      <c r="B22" s="1" t="s">
        <v>11</v>
      </c>
      <c r="C22" s="140">
        <v>26</v>
      </c>
      <c r="D22" s="140">
        <v>38</v>
      </c>
      <c r="E22" s="140">
        <v>80</v>
      </c>
      <c r="F22" s="140">
        <v>31</v>
      </c>
      <c r="G22" s="140">
        <v>40</v>
      </c>
      <c r="H22" s="140">
        <v>18</v>
      </c>
      <c r="I22" s="140">
        <v>21</v>
      </c>
      <c r="J22" s="140">
        <v>125</v>
      </c>
      <c r="K22" s="140">
        <v>14</v>
      </c>
      <c r="L22" s="122">
        <f t="shared" si="0"/>
        <v>393</v>
      </c>
    </row>
    <row r="23" spans="1:12">
      <c r="A23" s="1" t="s">
        <v>25</v>
      </c>
      <c r="B23" s="1" t="s">
        <v>10</v>
      </c>
      <c r="C23" s="140">
        <v>30</v>
      </c>
      <c r="D23" s="140">
        <v>70</v>
      </c>
      <c r="E23" s="140">
        <v>94</v>
      </c>
      <c r="F23" s="140">
        <v>34</v>
      </c>
      <c r="G23" s="140">
        <v>72</v>
      </c>
      <c r="H23" s="140">
        <v>32</v>
      </c>
      <c r="I23" s="140">
        <v>37</v>
      </c>
      <c r="J23" s="140">
        <v>141</v>
      </c>
      <c r="K23" s="140">
        <v>27</v>
      </c>
      <c r="L23" s="122">
        <f t="shared" si="0"/>
        <v>537</v>
      </c>
    </row>
    <row r="24" spans="1:12">
      <c r="A24" s="1"/>
      <c r="B24" s="1" t="s">
        <v>109</v>
      </c>
      <c r="C24" s="140">
        <v>12</v>
      </c>
      <c r="D24" s="140">
        <v>36</v>
      </c>
      <c r="E24" s="140">
        <v>34</v>
      </c>
      <c r="F24" s="140">
        <v>11</v>
      </c>
      <c r="G24" s="140">
        <v>28</v>
      </c>
      <c r="H24" s="140">
        <v>16</v>
      </c>
      <c r="I24" s="140">
        <v>19</v>
      </c>
      <c r="J24" s="140">
        <v>49</v>
      </c>
      <c r="K24" s="140">
        <v>10</v>
      </c>
      <c r="L24" s="122">
        <f t="shared" si="0"/>
        <v>215</v>
      </c>
    </row>
    <row r="25" spans="1:12">
      <c r="A25" s="1"/>
      <c r="B25" s="1" t="s">
        <v>11</v>
      </c>
      <c r="C25" s="140">
        <v>18</v>
      </c>
      <c r="D25" s="140">
        <v>34</v>
      </c>
      <c r="E25" s="140">
        <v>60</v>
      </c>
      <c r="F25" s="140">
        <v>23</v>
      </c>
      <c r="G25" s="140">
        <v>44</v>
      </c>
      <c r="H25" s="140">
        <v>16</v>
      </c>
      <c r="I25" s="140">
        <v>18</v>
      </c>
      <c r="J25" s="140">
        <v>92</v>
      </c>
      <c r="K25" s="140">
        <v>17</v>
      </c>
      <c r="L25" s="122">
        <f t="shared" si="0"/>
        <v>322</v>
      </c>
    </row>
    <row r="26" spans="1:12">
      <c r="A26" s="1" t="s">
        <v>26</v>
      </c>
      <c r="B26" s="1" t="s">
        <v>10</v>
      </c>
      <c r="C26" s="140">
        <v>31</v>
      </c>
      <c r="D26" s="140">
        <v>68</v>
      </c>
      <c r="E26" s="140">
        <v>99</v>
      </c>
      <c r="F26" s="140">
        <v>35</v>
      </c>
      <c r="G26" s="140">
        <v>62</v>
      </c>
      <c r="H26" s="140">
        <v>28</v>
      </c>
      <c r="I26" s="140">
        <v>31</v>
      </c>
      <c r="J26" s="140">
        <v>132</v>
      </c>
      <c r="K26" s="140">
        <v>33</v>
      </c>
      <c r="L26" s="122">
        <f t="shared" si="0"/>
        <v>519</v>
      </c>
    </row>
    <row r="27" spans="1:12">
      <c r="A27" s="1"/>
      <c r="B27" s="1" t="s">
        <v>109</v>
      </c>
      <c r="C27" s="140">
        <v>11</v>
      </c>
      <c r="D27" s="140">
        <v>33</v>
      </c>
      <c r="E27" s="140">
        <v>37</v>
      </c>
      <c r="F27" s="140">
        <v>8</v>
      </c>
      <c r="G27" s="140">
        <v>23</v>
      </c>
      <c r="H27" s="140">
        <v>15</v>
      </c>
      <c r="I27" s="140">
        <v>17</v>
      </c>
      <c r="J27" s="140">
        <v>46</v>
      </c>
      <c r="K27" s="140">
        <v>14</v>
      </c>
      <c r="L27" s="122">
        <f t="shared" si="0"/>
        <v>204</v>
      </c>
    </row>
    <row r="28" spans="1:12">
      <c r="A28" s="1"/>
      <c r="B28" s="1" t="s">
        <v>11</v>
      </c>
      <c r="C28" s="140">
        <v>20</v>
      </c>
      <c r="D28" s="140">
        <v>35</v>
      </c>
      <c r="E28" s="201">
        <v>62</v>
      </c>
      <c r="F28" s="140">
        <v>27</v>
      </c>
      <c r="G28" s="140">
        <v>39</v>
      </c>
      <c r="H28" s="140">
        <v>13</v>
      </c>
      <c r="I28" s="140">
        <v>14</v>
      </c>
      <c r="J28" s="140">
        <v>86</v>
      </c>
      <c r="K28" s="140">
        <v>19</v>
      </c>
      <c r="L28" s="122">
        <f t="shared" si="0"/>
        <v>315</v>
      </c>
    </row>
    <row r="29" spans="1:12">
      <c r="A29" s="1" t="s">
        <v>27</v>
      </c>
      <c r="B29" s="1" t="s">
        <v>10</v>
      </c>
      <c r="C29" s="140">
        <v>26</v>
      </c>
      <c r="D29" s="140">
        <v>55</v>
      </c>
      <c r="E29" s="140">
        <v>83</v>
      </c>
      <c r="F29" s="140">
        <v>29</v>
      </c>
      <c r="G29" s="140">
        <v>65</v>
      </c>
      <c r="H29" s="140">
        <v>29</v>
      </c>
      <c r="I29" s="140">
        <v>16</v>
      </c>
      <c r="J29" s="140">
        <v>136</v>
      </c>
      <c r="K29" s="140">
        <v>19</v>
      </c>
      <c r="L29" s="122">
        <f t="shared" si="0"/>
        <v>458</v>
      </c>
    </row>
    <row r="30" spans="1:12">
      <c r="A30" s="1"/>
      <c r="B30" s="1" t="s">
        <v>109</v>
      </c>
      <c r="C30" s="140">
        <v>13</v>
      </c>
      <c r="D30" s="140">
        <v>18</v>
      </c>
      <c r="E30" s="140">
        <v>32</v>
      </c>
      <c r="F30" s="140">
        <v>7</v>
      </c>
      <c r="G30" s="140">
        <v>31</v>
      </c>
      <c r="H30" s="140">
        <v>13</v>
      </c>
      <c r="I30" s="140">
        <v>5</v>
      </c>
      <c r="J30" s="140">
        <v>38</v>
      </c>
      <c r="K30" s="140">
        <v>8</v>
      </c>
      <c r="L30" s="122">
        <f t="shared" si="0"/>
        <v>165</v>
      </c>
    </row>
    <row r="31" spans="1:12">
      <c r="A31" s="1"/>
      <c r="B31" s="1" t="s">
        <v>11</v>
      </c>
      <c r="C31" s="140">
        <v>13</v>
      </c>
      <c r="D31" s="140">
        <v>37</v>
      </c>
      <c r="E31" s="140">
        <v>51</v>
      </c>
      <c r="F31" s="140">
        <v>22</v>
      </c>
      <c r="G31" s="140">
        <v>34</v>
      </c>
      <c r="H31" s="140">
        <v>16</v>
      </c>
      <c r="I31" s="140">
        <v>11</v>
      </c>
      <c r="J31" s="140">
        <v>98</v>
      </c>
      <c r="K31" s="140">
        <v>11</v>
      </c>
      <c r="L31" s="122">
        <f t="shared" si="0"/>
        <v>293</v>
      </c>
    </row>
    <row r="32" spans="1:12">
      <c r="A32" s="1" t="s">
        <v>28</v>
      </c>
      <c r="B32" s="1" t="s">
        <v>10</v>
      </c>
      <c r="C32" s="140">
        <v>22</v>
      </c>
      <c r="D32" s="140">
        <v>54</v>
      </c>
      <c r="E32" s="140">
        <v>68</v>
      </c>
      <c r="F32" s="140">
        <v>13</v>
      </c>
      <c r="G32" s="140">
        <v>48</v>
      </c>
      <c r="H32" s="140">
        <v>18</v>
      </c>
      <c r="I32" s="140">
        <v>21</v>
      </c>
      <c r="J32" s="140">
        <v>96</v>
      </c>
      <c r="K32" s="140">
        <v>17</v>
      </c>
      <c r="L32" s="122">
        <f t="shared" si="0"/>
        <v>357</v>
      </c>
    </row>
    <row r="33" spans="1:12">
      <c r="A33" s="1"/>
      <c r="B33" s="1" t="s">
        <v>109</v>
      </c>
      <c r="C33" s="140">
        <v>13</v>
      </c>
      <c r="D33" s="140">
        <v>19</v>
      </c>
      <c r="E33" s="140">
        <v>31</v>
      </c>
      <c r="F33" s="140">
        <v>3</v>
      </c>
      <c r="G33" s="140">
        <v>20</v>
      </c>
      <c r="H33" s="140">
        <v>9</v>
      </c>
      <c r="I33" s="140">
        <v>4</v>
      </c>
      <c r="J33" s="140">
        <v>34</v>
      </c>
      <c r="K33" s="140">
        <v>6</v>
      </c>
      <c r="L33" s="122">
        <f t="shared" si="0"/>
        <v>139</v>
      </c>
    </row>
    <row r="34" spans="1:12">
      <c r="A34" s="1"/>
      <c r="B34" s="1" t="s">
        <v>11</v>
      </c>
      <c r="C34" s="140">
        <v>9</v>
      </c>
      <c r="D34" s="140">
        <v>35</v>
      </c>
      <c r="E34" s="140">
        <v>37</v>
      </c>
      <c r="F34" s="140">
        <v>10</v>
      </c>
      <c r="G34" s="140">
        <v>28</v>
      </c>
      <c r="H34" s="140">
        <v>9</v>
      </c>
      <c r="I34" s="140">
        <v>17</v>
      </c>
      <c r="J34" s="140">
        <v>62</v>
      </c>
      <c r="K34" s="140">
        <v>11</v>
      </c>
      <c r="L34" s="122">
        <f t="shared" si="0"/>
        <v>218</v>
      </c>
    </row>
    <row r="35" spans="1:12">
      <c r="A35" s="1" t="s">
        <v>29</v>
      </c>
      <c r="B35" s="1" t="s">
        <v>10</v>
      </c>
      <c r="C35" s="140">
        <v>21</v>
      </c>
      <c r="D35" s="140">
        <v>40</v>
      </c>
      <c r="E35" s="140">
        <v>69</v>
      </c>
      <c r="F35" s="140">
        <v>18</v>
      </c>
      <c r="G35" s="140">
        <v>51</v>
      </c>
      <c r="H35" s="140">
        <v>35</v>
      </c>
      <c r="I35" s="140">
        <v>21</v>
      </c>
      <c r="J35" s="140">
        <v>95</v>
      </c>
      <c r="K35" s="140">
        <v>15</v>
      </c>
      <c r="L35" s="122">
        <f t="shared" si="0"/>
        <v>365</v>
      </c>
    </row>
    <row r="36" spans="1:12">
      <c r="A36" s="1"/>
      <c r="B36" s="1" t="s">
        <v>109</v>
      </c>
      <c r="C36" s="140">
        <v>14</v>
      </c>
      <c r="D36" s="140">
        <v>15</v>
      </c>
      <c r="E36" s="140">
        <v>25</v>
      </c>
      <c r="F36" s="140">
        <v>3</v>
      </c>
      <c r="G36" s="140">
        <v>21</v>
      </c>
      <c r="H36" s="140">
        <v>16</v>
      </c>
      <c r="I36" s="140">
        <v>6</v>
      </c>
      <c r="J36" s="140">
        <v>31</v>
      </c>
      <c r="K36" s="140">
        <v>4</v>
      </c>
      <c r="L36" s="122">
        <f t="shared" si="0"/>
        <v>135</v>
      </c>
    </row>
    <row r="37" spans="1:12">
      <c r="A37" s="1"/>
      <c r="B37" s="1" t="s">
        <v>11</v>
      </c>
      <c r="C37" s="140">
        <v>7</v>
      </c>
      <c r="D37" s="140">
        <v>25</v>
      </c>
      <c r="E37" s="140">
        <v>44</v>
      </c>
      <c r="F37" s="140">
        <v>15</v>
      </c>
      <c r="G37" s="140">
        <v>30</v>
      </c>
      <c r="H37" s="140">
        <v>19</v>
      </c>
      <c r="I37" s="140">
        <v>15</v>
      </c>
      <c r="J37" s="140">
        <v>64</v>
      </c>
      <c r="K37" s="140">
        <v>11</v>
      </c>
      <c r="L37" s="122">
        <f t="shared" si="0"/>
        <v>230</v>
      </c>
    </row>
    <row r="38" spans="1:12">
      <c r="A38" s="1" t="s">
        <v>30</v>
      </c>
      <c r="B38" s="1" t="s">
        <v>10</v>
      </c>
      <c r="C38" s="140">
        <v>2</v>
      </c>
      <c r="D38" s="140">
        <v>15</v>
      </c>
      <c r="E38" s="140">
        <v>30</v>
      </c>
      <c r="F38" s="140">
        <v>12</v>
      </c>
      <c r="G38" s="140">
        <v>47</v>
      </c>
      <c r="H38" s="140">
        <v>16</v>
      </c>
      <c r="I38" s="140">
        <v>7</v>
      </c>
      <c r="J38" s="140">
        <v>63</v>
      </c>
      <c r="K38" s="140">
        <v>6</v>
      </c>
      <c r="L38" s="122">
        <f t="shared" si="0"/>
        <v>198</v>
      </c>
    </row>
    <row r="39" spans="1:12">
      <c r="A39" s="1"/>
      <c r="B39" s="1" t="s">
        <v>109</v>
      </c>
      <c r="C39" s="140">
        <v>1</v>
      </c>
      <c r="D39" s="140">
        <v>6</v>
      </c>
      <c r="E39" s="140">
        <v>12</v>
      </c>
      <c r="F39" s="140">
        <v>4</v>
      </c>
      <c r="G39" s="140">
        <v>18</v>
      </c>
      <c r="H39" s="140">
        <v>5</v>
      </c>
      <c r="I39" s="140">
        <v>1</v>
      </c>
      <c r="J39" s="140">
        <v>18</v>
      </c>
      <c r="K39" s="140">
        <v>3</v>
      </c>
      <c r="L39" s="122">
        <f t="shared" si="0"/>
        <v>68</v>
      </c>
    </row>
    <row r="40" spans="1:12">
      <c r="A40" s="1"/>
      <c r="B40" s="1" t="s">
        <v>11</v>
      </c>
      <c r="C40" s="140">
        <v>1</v>
      </c>
      <c r="D40" s="140">
        <v>9</v>
      </c>
      <c r="E40" s="140">
        <v>18</v>
      </c>
      <c r="F40" s="140">
        <v>8</v>
      </c>
      <c r="G40" s="140">
        <v>29</v>
      </c>
      <c r="H40" s="140">
        <v>11</v>
      </c>
      <c r="I40" s="140">
        <v>6</v>
      </c>
      <c r="J40" s="140">
        <v>45</v>
      </c>
      <c r="K40" s="140">
        <v>3</v>
      </c>
      <c r="L40" s="122">
        <f t="shared" si="0"/>
        <v>130</v>
      </c>
    </row>
    <row r="41" spans="1:12">
      <c r="A41" s="1" t="s">
        <v>31</v>
      </c>
      <c r="B41" s="1" t="s">
        <v>10</v>
      </c>
      <c r="C41" s="140">
        <v>6</v>
      </c>
      <c r="D41" s="140">
        <v>11</v>
      </c>
      <c r="E41" s="140">
        <v>15</v>
      </c>
      <c r="F41" s="140">
        <v>7</v>
      </c>
      <c r="G41" s="140">
        <v>51</v>
      </c>
      <c r="H41" s="140">
        <v>14</v>
      </c>
      <c r="I41" s="140">
        <v>4</v>
      </c>
      <c r="J41" s="140">
        <v>40</v>
      </c>
      <c r="K41" s="140">
        <v>2</v>
      </c>
      <c r="L41" s="122">
        <f t="shared" si="0"/>
        <v>150</v>
      </c>
    </row>
    <row r="42" spans="1:12">
      <c r="A42" s="1"/>
      <c r="B42" s="1" t="s">
        <v>109</v>
      </c>
      <c r="C42" s="140">
        <v>2</v>
      </c>
      <c r="D42" s="140">
        <v>6</v>
      </c>
      <c r="E42" s="140">
        <v>5</v>
      </c>
      <c r="F42" s="140">
        <v>1</v>
      </c>
      <c r="G42" s="140">
        <v>17</v>
      </c>
      <c r="H42" s="140">
        <v>8</v>
      </c>
      <c r="I42" s="140">
        <v>3</v>
      </c>
      <c r="J42" s="140">
        <v>11</v>
      </c>
      <c r="K42" s="140">
        <v>1</v>
      </c>
      <c r="L42" s="122">
        <f t="shared" si="0"/>
        <v>54</v>
      </c>
    </row>
    <row r="43" spans="1:12">
      <c r="A43" s="1"/>
      <c r="B43" s="1" t="s">
        <v>11</v>
      </c>
      <c r="C43" s="140">
        <v>4</v>
      </c>
      <c r="D43" s="140">
        <v>5</v>
      </c>
      <c r="E43" s="140">
        <v>10</v>
      </c>
      <c r="F43" s="140">
        <v>6</v>
      </c>
      <c r="G43" s="140">
        <v>34</v>
      </c>
      <c r="H43" s="140">
        <v>6</v>
      </c>
      <c r="I43" s="140">
        <v>1</v>
      </c>
      <c r="J43" s="140">
        <v>29</v>
      </c>
      <c r="K43" s="140">
        <v>1</v>
      </c>
      <c r="L43" s="122">
        <f t="shared" si="0"/>
        <v>96</v>
      </c>
    </row>
    <row r="44" spans="1:12">
      <c r="A44" s="1" t="s">
        <v>117</v>
      </c>
      <c r="B44" s="1" t="s">
        <v>10</v>
      </c>
      <c r="C44" s="140">
        <v>20</v>
      </c>
      <c r="D44" s="140">
        <v>25</v>
      </c>
      <c r="E44" s="140">
        <v>32</v>
      </c>
      <c r="F44" s="140">
        <v>28</v>
      </c>
      <c r="G44" s="140">
        <v>89</v>
      </c>
      <c r="H44" s="140">
        <v>20</v>
      </c>
      <c r="I44" s="140">
        <v>7</v>
      </c>
      <c r="J44" s="140">
        <v>33</v>
      </c>
      <c r="K44" s="140">
        <v>42</v>
      </c>
      <c r="L44" s="122">
        <f t="shared" si="0"/>
        <v>296</v>
      </c>
    </row>
    <row r="45" spans="1:12">
      <c r="A45" s="1"/>
      <c r="B45" s="1" t="s">
        <v>109</v>
      </c>
      <c r="C45" s="140">
        <v>9</v>
      </c>
      <c r="D45" s="140">
        <v>10</v>
      </c>
      <c r="E45" s="140">
        <v>16</v>
      </c>
      <c r="F45" s="140">
        <v>13</v>
      </c>
      <c r="G45" s="140">
        <v>44</v>
      </c>
      <c r="H45" s="140">
        <v>10</v>
      </c>
      <c r="I45" s="140">
        <v>5</v>
      </c>
      <c r="J45" s="140">
        <v>12</v>
      </c>
      <c r="K45" s="140">
        <v>28</v>
      </c>
      <c r="L45" s="122">
        <f t="shared" si="0"/>
        <v>147</v>
      </c>
    </row>
    <row r="46" spans="1:12">
      <c r="B46" s="1" t="s">
        <v>11</v>
      </c>
      <c r="C46" s="140">
        <v>11</v>
      </c>
      <c r="D46" s="140">
        <v>15</v>
      </c>
      <c r="E46" s="140">
        <v>16</v>
      </c>
      <c r="F46" s="140">
        <v>15</v>
      </c>
      <c r="G46" s="140">
        <v>45</v>
      </c>
      <c r="H46" s="140">
        <v>10</v>
      </c>
      <c r="I46" s="140">
        <v>2</v>
      </c>
      <c r="J46" s="140">
        <v>21</v>
      </c>
      <c r="K46" s="140">
        <v>14</v>
      </c>
      <c r="L46" s="122">
        <f t="shared" si="0"/>
        <v>149</v>
      </c>
    </row>
    <row r="47" spans="1:12">
      <c r="A47" s="1" t="s">
        <v>34</v>
      </c>
      <c r="B47" s="64" t="s">
        <v>10</v>
      </c>
      <c r="C47" s="140">
        <v>2</v>
      </c>
      <c r="D47" s="140">
        <v>6</v>
      </c>
      <c r="E47" s="140">
        <v>5</v>
      </c>
      <c r="F47" s="140">
        <v>1</v>
      </c>
      <c r="G47" s="140">
        <v>55</v>
      </c>
      <c r="H47" s="140">
        <v>1</v>
      </c>
      <c r="I47" s="140">
        <v>1</v>
      </c>
      <c r="J47" s="140">
        <v>14</v>
      </c>
      <c r="K47" s="140">
        <v>1</v>
      </c>
      <c r="L47" s="122">
        <f t="shared" si="0"/>
        <v>86</v>
      </c>
    </row>
    <row r="48" spans="1:12">
      <c r="A48" s="1"/>
      <c r="B48" s="1" t="s">
        <v>109</v>
      </c>
      <c r="C48" s="140">
        <v>1</v>
      </c>
      <c r="D48" s="140">
        <v>1</v>
      </c>
      <c r="E48" s="140"/>
      <c r="F48" s="140">
        <v>1</v>
      </c>
      <c r="G48" s="140">
        <v>19</v>
      </c>
      <c r="H48" s="140">
        <v>1</v>
      </c>
      <c r="I48" s="140"/>
      <c r="J48" s="140">
        <v>5</v>
      </c>
      <c r="K48" s="140">
        <v>1</v>
      </c>
      <c r="L48" s="122">
        <f t="shared" si="0"/>
        <v>29</v>
      </c>
    </row>
    <row r="49" spans="1:12">
      <c r="A49" s="17"/>
      <c r="B49" s="64" t="s">
        <v>11</v>
      </c>
      <c r="C49" s="140">
        <v>1</v>
      </c>
      <c r="D49" s="140">
        <v>5</v>
      </c>
      <c r="E49" s="140">
        <v>5</v>
      </c>
      <c r="F49" s="140"/>
      <c r="G49" s="140">
        <v>36</v>
      </c>
      <c r="H49" s="140"/>
      <c r="I49" s="140">
        <v>1</v>
      </c>
      <c r="J49" s="140">
        <v>9</v>
      </c>
      <c r="K49" s="140"/>
      <c r="L49" s="122">
        <f t="shared" si="0"/>
        <v>57</v>
      </c>
    </row>
    <row r="50" spans="1:12">
      <c r="A50" s="17" t="s">
        <v>35</v>
      </c>
      <c r="B50" s="1" t="s">
        <v>10</v>
      </c>
      <c r="C50" s="140">
        <v>1</v>
      </c>
      <c r="D50" s="140">
        <v>3</v>
      </c>
      <c r="E50" s="140">
        <v>6</v>
      </c>
      <c r="F50" s="140">
        <v>1</v>
      </c>
      <c r="G50" s="140">
        <v>48</v>
      </c>
      <c r="H50" s="140">
        <v>2</v>
      </c>
      <c r="I50" s="140"/>
      <c r="J50" s="140">
        <v>13</v>
      </c>
      <c r="K50" s="140"/>
      <c r="L50" s="122">
        <f t="shared" si="0"/>
        <v>74</v>
      </c>
    </row>
    <row r="51" spans="1:12">
      <c r="A51" s="17"/>
      <c r="B51" s="1" t="s">
        <v>109</v>
      </c>
      <c r="C51" s="140"/>
      <c r="D51" s="140">
        <v>1</v>
      </c>
      <c r="E51" s="140"/>
      <c r="F51" s="140">
        <v>1</v>
      </c>
      <c r="G51" s="140">
        <v>21</v>
      </c>
      <c r="H51" s="140">
        <v>1</v>
      </c>
      <c r="I51" s="140"/>
      <c r="J51" s="140">
        <v>4</v>
      </c>
      <c r="K51" s="140"/>
      <c r="L51" s="122">
        <f t="shared" si="0"/>
        <v>28</v>
      </c>
    </row>
    <row r="52" spans="1:12">
      <c r="A52" s="17"/>
      <c r="B52" s="1" t="s">
        <v>11</v>
      </c>
      <c r="C52" s="140">
        <v>1</v>
      </c>
      <c r="D52" s="140">
        <v>2</v>
      </c>
      <c r="E52" s="140">
        <v>6</v>
      </c>
      <c r="F52" s="140"/>
      <c r="G52" s="140">
        <v>27</v>
      </c>
      <c r="H52" s="140">
        <v>1</v>
      </c>
      <c r="I52" s="140"/>
      <c r="J52" s="140">
        <v>9</v>
      </c>
      <c r="K52" s="140"/>
      <c r="L52" s="122">
        <f t="shared" si="0"/>
        <v>46</v>
      </c>
    </row>
    <row r="53" spans="1:12">
      <c r="A53" s="17" t="s">
        <v>36</v>
      </c>
      <c r="B53" s="1" t="s">
        <v>10</v>
      </c>
      <c r="C53" s="140">
        <v>2</v>
      </c>
      <c r="D53" s="140">
        <v>4</v>
      </c>
      <c r="E53" s="140">
        <v>10</v>
      </c>
      <c r="F53" s="140">
        <v>1</v>
      </c>
      <c r="G53" s="140">
        <v>50</v>
      </c>
      <c r="H53" s="140">
        <v>5</v>
      </c>
      <c r="I53" s="140">
        <v>1</v>
      </c>
      <c r="J53" s="140">
        <v>6</v>
      </c>
      <c r="K53" s="140"/>
      <c r="L53" s="122">
        <f t="shared" si="0"/>
        <v>79</v>
      </c>
    </row>
    <row r="54" spans="1:12">
      <c r="A54" s="17"/>
      <c r="B54" s="1" t="s">
        <v>109</v>
      </c>
      <c r="C54" s="140">
        <v>2</v>
      </c>
      <c r="D54" s="140">
        <v>2</v>
      </c>
      <c r="E54" s="140">
        <v>5</v>
      </c>
      <c r="F54" s="140"/>
      <c r="G54" s="140">
        <v>29</v>
      </c>
      <c r="H54" s="140">
        <v>4</v>
      </c>
      <c r="I54" s="140"/>
      <c r="J54" s="140">
        <v>3</v>
      </c>
      <c r="K54" s="140"/>
      <c r="L54" s="122">
        <f t="shared" si="0"/>
        <v>45</v>
      </c>
    </row>
    <row r="55" spans="1:12">
      <c r="A55" s="17"/>
      <c r="B55" s="1" t="s">
        <v>11</v>
      </c>
      <c r="C55" s="140"/>
      <c r="D55" s="140">
        <v>2</v>
      </c>
      <c r="E55" s="140">
        <v>5</v>
      </c>
      <c r="F55" s="140">
        <v>1</v>
      </c>
      <c r="G55" s="140">
        <v>21</v>
      </c>
      <c r="H55" s="140">
        <v>1</v>
      </c>
      <c r="I55" s="140">
        <v>1</v>
      </c>
      <c r="J55" s="140">
        <v>3</v>
      </c>
      <c r="K55" s="140"/>
      <c r="L55" s="122">
        <f t="shared" si="0"/>
        <v>34</v>
      </c>
    </row>
    <row r="56" spans="1:12">
      <c r="A56" s="17" t="s">
        <v>37</v>
      </c>
      <c r="B56" s="1" t="s">
        <v>10</v>
      </c>
      <c r="C56" s="140">
        <v>1</v>
      </c>
      <c r="D56" s="140">
        <v>1</v>
      </c>
      <c r="E56" s="140">
        <v>2</v>
      </c>
      <c r="F56" s="140">
        <v>2</v>
      </c>
      <c r="G56" s="140">
        <v>40</v>
      </c>
      <c r="H56" s="140">
        <v>1</v>
      </c>
      <c r="I56" s="140">
        <v>2</v>
      </c>
      <c r="J56" s="140">
        <v>11</v>
      </c>
      <c r="K56" s="140">
        <v>1</v>
      </c>
      <c r="L56" s="122">
        <f t="shared" si="0"/>
        <v>61</v>
      </c>
    </row>
    <row r="57" spans="1:12">
      <c r="A57" s="17"/>
      <c r="B57" s="1" t="s">
        <v>109</v>
      </c>
      <c r="C57" s="140"/>
      <c r="D57" s="140"/>
      <c r="E57" s="140"/>
      <c r="F57" s="140">
        <v>1</v>
      </c>
      <c r="G57" s="140">
        <v>21</v>
      </c>
      <c r="H57" s="140">
        <v>1</v>
      </c>
      <c r="I57" s="140">
        <v>1</v>
      </c>
      <c r="J57" s="140">
        <v>4</v>
      </c>
      <c r="K57" s="140">
        <v>1</v>
      </c>
      <c r="L57" s="122">
        <f t="shared" si="0"/>
        <v>29</v>
      </c>
    </row>
    <row r="58" spans="1:12">
      <c r="A58" s="17"/>
      <c r="B58" s="1" t="s">
        <v>11</v>
      </c>
      <c r="C58" s="140">
        <v>1</v>
      </c>
      <c r="D58" s="140">
        <v>1</v>
      </c>
      <c r="E58" s="140">
        <v>2</v>
      </c>
      <c r="F58" s="140">
        <v>1</v>
      </c>
      <c r="G58" s="140">
        <v>19</v>
      </c>
      <c r="H58" s="140"/>
      <c r="I58" s="140">
        <v>1</v>
      </c>
      <c r="J58" s="140">
        <v>7</v>
      </c>
      <c r="K58" s="140"/>
      <c r="L58" s="122">
        <f t="shared" si="0"/>
        <v>32</v>
      </c>
    </row>
    <row r="59" spans="1:12">
      <c r="A59" s="17" t="s">
        <v>38</v>
      </c>
      <c r="B59" s="1" t="s">
        <v>10</v>
      </c>
      <c r="C59" s="140">
        <v>16</v>
      </c>
      <c r="D59" s="140">
        <v>22</v>
      </c>
      <c r="E59" s="140">
        <v>40</v>
      </c>
      <c r="F59" s="140">
        <v>24</v>
      </c>
      <c r="G59" s="140">
        <v>101</v>
      </c>
      <c r="H59" s="140">
        <v>23</v>
      </c>
      <c r="I59" s="140">
        <v>11</v>
      </c>
      <c r="J59" s="140">
        <v>29</v>
      </c>
      <c r="K59" s="140">
        <v>9</v>
      </c>
      <c r="L59" s="122">
        <f t="shared" si="0"/>
        <v>275</v>
      </c>
    </row>
    <row r="60" spans="1:12">
      <c r="A60" s="17"/>
      <c r="B60" s="1" t="s">
        <v>109</v>
      </c>
      <c r="C60" s="140">
        <v>7</v>
      </c>
      <c r="D60" s="140">
        <v>11</v>
      </c>
      <c r="E60" s="140">
        <v>22</v>
      </c>
      <c r="F60" s="140">
        <v>11</v>
      </c>
      <c r="G60" s="140">
        <v>46</v>
      </c>
      <c r="H60" s="140">
        <v>13</v>
      </c>
      <c r="I60" s="140">
        <v>6</v>
      </c>
      <c r="J60" s="140">
        <v>16</v>
      </c>
      <c r="K60" s="140">
        <v>5</v>
      </c>
      <c r="L60" s="122">
        <f t="shared" si="0"/>
        <v>137</v>
      </c>
    </row>
    <row r="61" spans="1:12">
      <c r="A61" s="17"/>
      <c r="B61" s="1" t="s">
        <v>11</v>
      </c>
      <c r="C61" s="140">
        <v>9</v>
      </c>
      <c r="D61" s="140">
        <v>11</v>
      </c>
      <c r="E61" s="140">
        <v>18</v>
      </c>
      <c r="F61" s="140">
        <v>13</v>
      </c>
      <c r="G61" s="140">
        <v>55</v>
      </c>
      <c r="H61" s="140">
        <v>10</v>
      </c>
      <c r="I61" s="140">
        <v>5</v>
      </c>
      <c r="J61" s="140">
        <v>13</v>
      </c>
      <c r="K61" s="140">
        <v>4</v>
      </c>
      <c r="L61" s="122">
        <f t="shared" si="0"/>
        <v>138</v>
      </c>
    </row>
    <row r="62" spans="1:12">
      <c r="A62" s="17" t="s">
        <v>123</v>
      </c>
      <c r="B62" s="1" t="s">
        <v>10</v>
      </c>
      <c r="C62" s="140"/>
      <c r="D62" s="140"/>
      <c r="E62" s="140"/>
      <c r="F62" s="140"/>
      <c r="G62" s="140">
        <v>23</v>
      </c>
      <c r="H62" s="140"/>
      <c r="I62" s="140"/>
      <c r="J62" s="140"/>
      <c r="K62" s="140"/>
      <c r="L62" s="122">
        <f t="shared" si="0"/>
        <v>23</v>
      </c>
    </row>
    <row r="63" spans="1:12">
      <c r="A63" s="17"/>
      <c r="B63" s="1" t="s">
        <v>109</v>
      </c>
      <c r="C63" s="140"/>
      <c r="D63" s="140"/>
      <c r="E63" s="140"/>
      <c r="F63" s="140"/>
      <c r="G63" s="140">
        <v>17</v>
      </c>
      <c r="H63" s="140"/>
      <c r="I63" s="140"/>
      <c r="J63" s="140"/>
      <c r="K63" s="140"/>
      <c r="L63" s="122">
        <f t="shared" si="0"/>
        <v>17</v>
      </c>
    </row>
    <row r="64" spans="1:12">
      <c r="A64" s="17"/>
      <c r="B64" s="1" t="s">
        <v>11</v>
      </c>
      <c r="C64" s="140"/>
      <c r="D64" s="140"/>
      <c r="E64" s="140"/>
      <c r="F64" s="140"/>
      <c r="G64" s="140">
        <v>6</v>
      </c>
      <c r="H64" s="140"/>
      <c r="I64" s="140"/>
      <c r="J64" s="140"/>
      <c r="K64" s="140"/>
      <c r="L64" s="122">
        <f t="shared" si="0"/>
        <v>6</v>
      </c>
    </row>
    <row r="65" spans="1:12">
      <c r="A65" s="17"/>
      <c r="B65" s="1"/>
      <c r="C65" s="197"/>
      <c r="D65" s="197"/>
      <c r="E65" s="197"/>
      <c r="F65" s="197"/>
      <c r="G65" s="197"/>
      <c r="H65" s="197"/>
      <c r="I65" s="197"/>
      <c r="J65" s="197"/>
      <c r="K65" s="197"/>
      <c r="L65" s="122"/>
    </row>
    <row r="66" spans="1:12">
      <c r="A66" s="17" t="s">
        <v>135</v>
      </c>
      <c r="B66" s="1" t="s">
        <v>10</v>
      </c>
      <c r="C66" s="140">
        <v>367</v>
      </c>
      <c r="D66" s="140">
        <v>599</v>
      </c>
      <c r="E66" s="140">
        <v>1949</v>
      </c>
      <c r="F66" s="140">
        <v>302</v>
      </c>
      <c r="G66" s="140">
        <v>1402</v>
      </c>
      <c r="H66" s="140">
        <v>1084</v>
      </c>
      <c r="I66" s="140">
        <v>156</v>
      </c>
      <c r="J66" s="140">
        <v>1696</v>
      </c>
      <c r="K66" s="140">
        <v>58</v>
      </c>
      <c r="L66" s="122">
        <f t="shared" si="0"/>
        <v>7613</v>
      </c>
    </row>
    <row r="67" spans="1:12">
      <c r="A67" s="17"/>
      <c r="B67" s="1" t="s">
        <v>109</v>
      </c>
      <c r="C67" s="140">
        <v>182</v>
      </c>
      <c r="D67" s="140">
        <v>264</v>
      </c>
      <c r="E67" s="140">
        <v>835</v>
      </c>
      <c r="F67" s="140">
        <v>100</v>
      </c>
      <c r="G67" s="140">
        <v>646</v>
      </c>
      <c r="H67" s="140">
        <v>447</v>
      </c>
      <c r="I67" s="140">
        <v>77</v>
      </c>
      <c r="J67" s="140">
        <v>822</v>
      </c>
      <c r="K67" s="140">
        <v>29</v>
      </c>
      <c r="L67" s="122">
        <f t="shared" si="0"/>
        <v>3402</v>
      </c>
    </row>
    <row r="68" spans="1:12">
      <c r="A68" s="17"/>
      <c r="B68" s="1" t="s">
        <v>11</v>
      </c>
      <c r="C68" s="140">
        <v>185</v>
      </c>
      <c r="D68" s="140">
        <v>335</v>
      </c>
      <c r="E68" s="140">
        <v>1114</v>
      </c>
      <c r="F68" s="140">
        <v>202</v>
      </c>
      <c r="G68" s="140">
        <v>756</v>
      </c>
      <c r="H68" s="140">
        <v>637</v>
      </c>
      <c r="I68" s="140">
        <v>79</v>
      </c>
      <c r="J68" s="140">
        <v>874</v>
      </c>
      <c r="K68" s="140">
        <v>29</v>
      </c>
      <c r="L68" s="122">
        <f t="shared" si="0"/>
        <v>4211</v>
      </c>
    </row>
    <row r="69" spans="1:12">
      <c r="A69" s="17" t="s">
        <v>136</v>
      </c>
      <c r="B69" s="1" t="s">
        <v>10</v>
      </c>
      <c r="C69" s="140">
        <v>139</v>
      </c>
      <c r="D69" s="140">
        <v>262</v>
      </c>
      <c r="E69" s="140">
        <v>756</v>
      </c>
      <c r="F69" s="140">
        <v>116</v>
      </c>
      <c r="G69" s="140">
        <v>438</v>
      </c>
      <c r="H69" s="140">
        <v>290</v>
      </c>
      <c r="I69" s="140">
        <v>87</v>
      </c>
      <c r="J69" s="140">
        <v>425</v>
      </c>
      <c r="K69" s="140">
        <v>24</v>
      </c>
      <c r="L69" s="122">
        <f t="shared" si="0"/>
        <v>2537</v>
      </c>
    </row>
    <row r="70" spans="1:12">
      <c r="A70" s="17"/>
      <c r="B70" s="1" t="s">
        <v>109</v>
      </c>
      <c r="C70" s="140">
        <v>81</v>
      </c>
      <c r="D70" s="140">
        <v>113</v>
      </c>
      <c r="E70" s="140">
        <v>342</v>
      </c>
      <c r="F70" s="140">
        <v>42</v>
      </c>
      <c r="G70" s="140">
        <v>191</v>
      </c>
      <c r="H70" s="140">
        <v>134</v>
      </c>
      <c r="I70" s="140">
        <v>41</v>
      </c>
      <c r="J70" s="140">
        <v>174</v>
      </c>
      <c r="K70" s="140">
        <v>15</v>
      </c>
      <c r="L70" s="122">
        <f t="shared" si="0"/>
        <v>1133</v>
      </c>
    </row>
    <row r="71" spans="1:12">
      <c r="A71" s="17"/>
      <c r="B71" s="1" t="s">
        <v>11</v>
      </c>
      <c r="C71" s="140">
        <v>58</v>
      </c>
      <c r="D71" s="140">
        <v>149</v>
      </c>
      <c r="E71" s="140">
        <v>414</v>
      </c>
      <c r="F71" s="140">
        <v>74</v>
      </c>
      <c r="G71" s="140">
        <v>247</v>
      </c>
      <c r="H71" s="140">
        <v>156</v>
      </c>
      <c r="I71" s="140">
        <v>46</v>
      </c>
      <c r="J71" s="140">
        <v>251</v>
      </c>
      <c r="K71" s="140">
        <v>9</v>
      </c>
      <c r="L71" s="122">
        <f t="shared" si="0"/>
        <v>1404</v>
      </c>
    </row>
    <row r="72" spans="1:12">
      <c r="A72" s="17" t="s">
        <v>137</v>
      </c>
      <c r="B72" s="1" t="s">
        <v>10</v>
      </c>
      <c r="C72" s="140">
        <v>249</v>
      </c>
      <c r="D72" s="140">
        <v>402</v>
      </c>
      <c r="E72" s="140">
        <v>1449</v>
      </c>
      <c r="F72" s="140">
        <v>84</v>
      </c>
      <c r="G72" s="140">
        <v>481</v>
      </c>
      <c r="H72" s="140">
        <v>427</v>
      </c>
      <c r="I72" s="140">
        <v>36</v>
      </c>
      <c r="J72" s="140">
        <v>764</v>
      </c>
      <c r="K72" s="140">
        <v>27</v>
      </c>
      <c r="L72" s="122">
        <f t="shared" si="0"/>
        <v>3919</v>
      </c>
    </row>
    <row r="73" spans="1:12">
      <c r="A73" s="17"/>
      <c r="B73" s="1" t="s">
        <v>109</v>
      </c>
      <c r="C73" s="140">
        <v>164</v>
      </c>
      <c r="D73" s="140">
        <v>243</v>
      </c>
      <c r="E73" s="140">
        <v>779</v>
      </c>
      <c r="F73" s="140">
        <v>49</v>
      </c>
      <c r="G73" s="140">
        <v>233</v>
      </c>
      <c r="H73" s="140">
        <v>194</v>
      </c>
      <c r="I73" s="140">
        <v>25</v>
      </c>
      <c r="J73" s="140">
        <v>429</v>
      </c>
      <c r="K73" s="140">
        <v>18</v>
      </c>
      <c r="L73" s="122">
        <f t="shared" si="0"/>
        <v>2134</v>
      </c>
    </row>
    <row r="74" spans="1:12">
      <c r="A74" s="17"/>
      <c r="B74" s="1" t="s">
        <v>11</v>
      </c>
      <c r="C74" s="140">
        <v>85</v>
      </c>
      <c r="D74" s="140">
        <v>159</v>
      </c>
      <c r="E74" s="140">
        <v>670</v>
      </c>
      <c r="F74" s="140">
        <v>35</v>
      </c>
      <c r="G74" s="140">
        <v>248</v>
      </c>
      <c r="H74" s="140">
        <v>233</v>
      </c>
      <c r="I74" s="140">
        <v>11</v>
      </c>
      <c r="J74" s="140">
        <v>335</v>
      </c>
      <c r="K74" s="140">
        <v>9</v>
      </c>
      <c r="L74" s="122">
        <f t="shared" si="0"/>
        <v>1785</v>
      </c>
    </row>
    <row r="75" spans="1:12">
      <c r="A75" s="17"/>
      <c r="B75" s="1"/>
      <c r="C75" s="163"/>
      <c r="D75" s="163"/>
      <c r="E75" s="163"/>
      <c r="F75" s="163"/>
      <c r="G75" s="163"/>
      <c r="H75" s="163"/>
      <c r="I75" s="163"/>
      <c r="J75" s="163"/>
      <c r="K75" s="163"/>
      <c r="L75" s="122"/>
    </row>
    <row r="76" spans="1:12" s="11" customFormat="1">
      <c r="A76" s="16" t="s">
        <v>10</v>
      </c>
      <c r="B76" s="16" t="s">
        <v>10</v>
      </c>
      <c r="C76" s="122">
        <f>SUM(C5+C8+C11+C14+C17+C20+C23+C26+C29+C32+C35+C38+C41+C44+C47+C50+C53+C56+C59+C62+C66+C69+C72)</f>
        <v>1140</v>
      </c>
      <c r="D76" s="122">
        <f t="shared" ref="D76:L76" si="1">SUM(D5+D8+D11+D14+D17+D20+D23+D26+D29+D32+D35+D38+D41+D44+D47+D50+D53+D56+D59+D62+D66+D69+D72)</f>
        <v>2047</v>
      </c>
      <c r="E76" s="122">
        <f t="shared" si="1"/>
        <v>5252</v>
      </c>
      <c r="F76" s="122">
        <f t="shared" si="1"/>
        <v>924</v>
      </c>
      <c r="G76" s="122">
        <f t="shared" si="1"/>
        <v>3482</v>
      </c>
      <c r="H76" s="122">
        <f t="shared" si="1"/>
        <v>2282</v>
      </c>
      <c r="I76" s="122">
        <f t="shared" si="1"/>
        <v>641</v>
      </c>
      <c r="J76" s="122">
        <f t="shared" si="1"/>
        <v>4495</v>
      </c>
      <c r="K76" s="122">
        <f t="shared" si="1"/>
        <v>428</v>
      </c>
      <c r="L76" s="122">
        <f t="shared" si="1"/>
        <v>20691</v>
      </c>
    </row>
    <row r="77" spans="1:12" s="11" customFormat="1">
      <c r="A77" s="16"/>
      <c r="B77" s="12" t="s">
        <v>109</v>
      </c>
      <c r="C77" s="122">
        <f t="shared" ref="C77:L78" si="2">SUM(C6+C9+C12+C15+C18+C21+C24+C27+C30+C33+C36+C39+C42+C45+C48+C51+C54+C57+C60+C63+C67+C70+C73)</f>
        <v>597</v>
      </c>
      <c r="D77" s="122">
        <f t="shared" si="2"/>
        <v>969</v>
      </c>
      <c r="E77" s="122">
        <f t="shared" si="2"/>
        <v>2384</v>
      </c>
      <c r="F77" s="122">
        <f t="shared" si="2"/>
        <v>344</v>
      </c>
      <c r="G77" s="122">
        <f t="shared" si="2"/>
        <v>1568</v>
      </c>
      <c r="H77" s="122">
        <f t="shared" si="2"/>
        <v>993</v>
      </c>
      <c r="I77" s="122">
        <f t="shared" si="2"/>
        <v>283</v>
      </c>
      <c r="J77" s="122">
        <f t="shared" si="2"/>
        <v>1932</v>
      </c>
      <c r="K77" s="122">
        <f t="shared" si="2"/>
        <v>216</v>
      </c>
      <c r="L77" s="122">
        <f t="shared" si="2"/>
        <v>9286</v>
      </c>
    </row>
    <row r="78" spans="1:12" s="11" customFormat="1">
      <c r="A78" s="16"/>
      <c r="B78" s="16" t="s">
        <v>11</v>
      </c>
      <c r="C78" s="122">
        <f t="shared" si="2"/>
        <v>543</v>
      </c>
      <c r="D78" s="122">
        <f t="shared" si="2"/>
        <v>1078</v>
      </c>
      <c r="E78" s="122">
        <f t="shared" si="2"/>
        <v>2868</v>
      </c>
      <c r="F78" s="122">
        <f t="shared" si="2"/>
        <v>580</v>
      </c>
      <c r="G78" s="122">
        <f t="shared" si="2"/>
        <v>1914</v>
      </c>
      <c r="H78" s="122">
        <f t="shared" si="2"/>
        <v>1289</v>
      </c>
      <c r="I78" s="122">
        <f t="shared" si="2"/>
        <v>358</v>
      </c>
      <c r="J78" s="122">
        <f t="shared" si="2"/>
        <v>2563</v>
      </c>
      <c r="K78" s="122">
        <f t="shared" si="2"/>
        <v>212</v>
      </c>
      <c r="L78" s="122">
        <f t="shared" si="2"/>
        <v>11405</v>
      </c>
    </row>
    <row r="79" spans="1:12">
      <c r="L79" s="66"/>
    </row>
    <row r="80" spans="1:12">
      <c r="A80" s="140" t="s">
        <v>134</v>
      </c>
      <c r="L80" s="66"/>
    </row>
    <row r="81" spans="12:12">
      <c r="L81"/>
    </row>
    <row r="82" spans="12:12">
      <c r="L82"/>
    </row>
    <row r="83" spans="12:12">
      <c r="L83"/>
    </row>
    <row r="84" spans="12:12">
      <c r="L84" s="66"/>
    </row>
    <row r="85" spans="12:12">
      <c r="L85" s="66"/>
    </row>
    <row r="86" spans="12:12">
      <c r="L86" s="66"/>
    </row>
    <row r="87" spans="12:12">
      <c r="L87" s="66"/>
    </row>
    <row r="88" spans="12:12">
      <c r="L88" s="66"/>
    </row>
    <row r="89" spans="12:12">
      <c r="L89" s="66"/>
    </row>
    <row r="90" spans="12:12">
      <c r="L90" s="66"/>
    </row>
    <row r="91" spans="12:12">
      <c r="L91" s="66"/>
    </row>
    <row r="92" spans="12:12">
      <c r="L92" s="66"/>
    </row>
    <row r="93" spans="12:12">
      <c r="L93" s="66"/>
    </row>
    <row r="94" spans="12:12">
      <c r="L94" s="66"/>
    </row>
    <row r="95" spans="12:12">
      <c r="L95" s="66"/>
    </row>
    <row r="96" spans="12:12">
      <c r="L96" s="66"/>
    </row>
    <row r="97" spans="12:12">
      <c r="L97" s="66"/>
    </row>
    <row r="98" spans="12:12">
      <c r="L98" s="66"/>
    </row>
    <row r="99" spans="12:12">
      <c r="L99" s="66"/>
    </row>
    <row r="100" spans="12:12">
      <c r="L100" s="66"/>
    </row>
    <row r="101" spans="12:12">
      <c r="L101" s="66"/>
    </row>
    <row r="102" spans="12:12">
      <c r="L102" s="66"/>
    </row>
    <row r="103" spans="12:12">
      <c r="L103" s="66"/>
    </row>
    <row r="104" spans="12:12">
      <c r="L104" s="66"/>
    </row>
    <row r="105" spans="12:12">
      <c r="L105" s="66"/>
    </row>
    <row r="106" spans="12:12">
      <c r="L106" s="66"/>
    </row>
    <row r="107" spans="12:12">
      <c r="L107" s="66"/>
    </row>
    <row r="108" spans="12:12">
      <c r="L108" s="66"/>
    </row>
    <row r="109" spans="12:12">
      <c r="L109" s="66"/>
    </row>
    <row r="110" spans="12:12">
      <c r="L110" s="66"/>
    </row>
    <row r="111" spans="12:12">
      <c r="L111" s="66"/>
    </row>
    <row r="112" spans="12:12">
      <c r="L112" s="66"/>
    </row>
    <row r="113" spans="12:12">
      <c r="L113" s="66"/>
    </row>
    <row r="114" spans="12:12">
      <c r="L114" s="66"/>
    </row>
    <row r="115" spans="12:12">
      <c r="L115" s="66"/>
    </row>
    <row r="116" spans="12:12">
      <c r="L116" s="66"/>
    </row>
    <row r="117" spans="12:12">
      <c r="L117" s="66"/>
    </row>
    <row r="118" spans="12:12">
      <c r="L118" s="66"/>
    </row>
    <row r="119" spans="12:12">
      <c r="L119" s="66"/>
    </row>
    <row r="120" spans="12:12">
      <c r="L120" s="66"/>
    </row>
    <row r="121" spans="12:12">
      <c r="L121" s="66"/>
    </row>
    <row r="122" spans="12:12">
      <c r="L122" s="66"/>
    </row>
    <row r="123" spans="12:12">
      <c r="L123" s="66"/>
    </row>
    <row r="124" spans="12:12">
      <c r="L124" s="66"/>
    </row>
    <row r="125" spans="12:12">
      <c r="L125" s="66"/>
    </row>
    <row r="126" spans="12:12">
      <c r="L126" s="66"/>
    </row>
    <row r="127" spans="12:12">
      <c r="L127" s="66"/>
    </row>
    <row r="128" spans="12:12">
      <c r="L128" s="66"/>
    </row>
    <row r="129" spans="12:12">
      <c r="L129" s="66"/>
    </row>
    <row r="130" spans="12:12">
      <c r="L130" s="66"/>
    </row>
    <row r="131" spans="12:12">
      <c r="L131" s="66"/>
    </row>
    <row r="132" spans="12:12">
      <c r="L132" s="66"/>
    </row>
    <row r="133" spans="12:12">
      <c r="L133" s="66"/>
    </row>
    <row r="134" spans="12:12">
      <c r="L134" s="66"/>
    </row>
    <row r="135" spans="12:12">
      <c r="L135" s="66"/>
    </row>
    <row r="136" spans="12:12">
      <c r="L136" s="66"/>
    </row>
    <row r="137" spans="12:12">
      <c r="L137" s="66"/>
    </row>
    <row r="138" spans="12:12">
      <c r="L138" s="66"/>
    </row>
    <row r="139" spans="12:12">
      <c r="L139" s="66"/>
    </row>
    <row r="140" spans="12:12">
      <c r="L140" s="66"/>
    </row>
    <row r="141" spans="12:12">
      <c r="L141" s="66"/>
    </row>
    <row r="142" spans="12:12">
      <c r="L142" s="66"/>
    </row>
    <row r="143" spans="12:12">
      <c r="L143" s="66"/>
    </row>
    <row r="144" spans="12:12">
      <c r="L144" s="66"/>
    </row>
    <row r="145" spans="12:12">
      <c r="L145" s="66"/>
    </row>
    <row r="146" spans="12:12">
      <c r="L146" s="66"/>
    </row>
    <row r="147" spans="12:12">
      <c r="L147" s="66"/>
    </row>
    <row r="148" spans="12:12">
      <c r="L148" s="66"/>
    </row>
    <row r="149" spans="12:12">
      <c r="L149" s="66"/>
    </row>
    <row r="150" spans="12:12">
      <c r="L150" s="66"/>
    </row>
    <row r="151" spans="12:12">
      <c r="L151" s="66"/>
    </row>
    <row r="152" spans="12:12">
      <c r="L152" s="66"/>
    </row>
    <row r="153" spans="12:12">
      <c r="L153" s="66"/>
    </row>
    <row r="154" spans="12:12">
      <c r="L154" s="66"/>
    </row>
    <row r="155" spans="12:12">
      <c r="L155" s="66"/>
    </row>
    <row r="156" spans="12:12">
      <c r="L156" s="66"/>
    </row>
    <row r="157" spans="12:12">
      <c r="L157" s="66"/>
    </row>
    <row r="158" spans="12:12">
      <c r="L158" s="66"/>
    </row>
    <row r="159" spans="12:12">
      <c r="L159" s="66"/>
    </row>
    <row r="160" spans="12:12">
      <c r="L160" s="66"/>
    </row>
    <row r="161" spans="12:12">
      <c r="L161" s="66"/>
    </row>
    <row r="162" spans="12:12">
      <c r="L162" s="66"/>
    </row>
    <row r="163" spans="12:12">
      <c r="L163" s="66"/>
    </row>
    <row r="164" spans="12:12">
      <c r="L164" s="66"/>
    </row>
    <row r="165" spans="12:12">
      <c r="L165" s="66"/>
    </row>
    <row r="166" spans="12:12">
      <c r="L166" s="66"/>
    </row>
    <row r="167" spans="12:12">
      <c r="L167" s="66"/>
    </row>
    <row r="168" spans="12:12">
      <c r="L168" s="66"/>
    </row>
    <row r="169" spans="12:12">
      <c r="L169" s="66"/>
    </row>
    <row r="170" spans="12:12">
      <c r="L170" s="66"/>
    </row>
    <row r="171" spans="12:12">
      <c r="L171" s="66"/>
    </row>
    <row r="172" spans="12:12">
      <c r="L172" s="66"/>
    </row>
    <row r="173" spans="12:12">
      <c r="L173" s="66"/>
    </row>
    <row r="174" spans="12:12">
      <c r="L174" s="66"/>
    </row>
    <row r="175" spans="12:12">
      <c r="L175" s="66"/>
    </row>
    <row r="176" spans="12:12">
      <c r="L176" s="66"/>
    </row>
    <row r="177" spans="12:12">
      <c r="L177" s="66"/>
    </row>
    <row r="178" spans="12:12">
      <c r="L178" s="66"/>
    </row>
    <row r="179" spans="12:12">
      <c r="L179" s="66"/>
    </row>
    <row r="180" spans="12:12">
      <c r="L180" s="66"/>
    </row>
    <row r="181" spans="12:12">
      <c r="L181" s="66"/>
    </row>
    <row r="182" spans="12:12">
      <c r="L182" s="66"/>
    </row>
    <row r="183" spans="12:12">
      <c r="L183" s="66"/>
    </row>
    <row r="184" spans="12:12">
      <c r="L184" s="66"/>
    </row>
    <row r="185" spans="12:12">
      <c r="L185" s="66"/>
    </row>
    <row r="186" spans="12:12">
      <c r="L186" s="66"/>
    </row>
    <row r="187" spans="12:12">
      <c r="L187" s="66"/>
    </row>
    <row r="188" spans="12:12">
      <c r="L188" s="66"/>
    </row>
    <row r="189" spans="12:12">
      <c r="L189" s="66"/>
    </row>
    <row r="190" spans="12:12">
      <c r="L190" s="66"/>
    </row>
    <row r="191" spans="12:12">
      <c r="L191" s="66"/>
    </row>
    <row r="192" spans="12:12">
      <c r="L192" s="66"/>
    </row>
    <row r="193" spans="12:12">
      <c r="L193" s="66"/>
    </row>
    <row r="194" spans="12:12">
      <c r="L194" s="66"/>
    </row>
    <row r="195" spans="12:12">
      <c r="L195" s="66"/>
    </row>
    <row r="196" spans="12:12">
      <c r="L196" s="66"/>
    </row>
    <row r="197" spans="12:12">
      <c r="L197" s="66"/>
    </row>
    <row r="198" spans="12:12">
      <c r="L198" s="66"/>
    </row>
    <row r="199" spans="12:12">
      <c r="L199" s="66"/>
    </row>
    <row r="200" spans="12:12">
      <c r="L200" s="66"/>
    </row>
    <row r="201" spans="12:12">
      <c r="L201" s="66"/>
    </row>
    <row r="202" spans="12:12">
      <c r="L202" s="66"/>
    </row>
    <row r="203" spans="12:12">
      <c r="L203" s="66"/>
    </row>
    <row r="204" spans="12:12">
      <c r="L204" s="66"/>
    </row>
    <row r="205" spans="12:12">
      <c r="L205" s="66"/>
    </row>
    <row r="206" spans="12:12">
      <c r="L206" s="66"/>
    </row>
    <row r="207" spans="12:12">
      <c r="L207" s="66"/>
    </row>
    <row r="208" spans="12:12">
      <c r="L208" s="66"/>
    </row>
    <row r="209" spans="12:12">
      <c r="L209" s="66"/>
    </row>
    <row r="210" spans="12:12">
      <c r="L210" s="66"/>
    </row>
    <row r="211" spans="12:12">
      <c r="L211" s="66"/>
    </row>
    <row r="212" spans="12:12">
      <c r="L212" s="66"/>
    </row>
    <row r="213" spans="12:12">
      <c r="L213" s="66"/>
    </row>
    <row r="214" spans="12:12">
      <c r="L214" s="66"/>
    </row>
    <row r="215" spans="12:12">
      <c r="L215" s="66"/>
    </row>
    <row r="216" spans="12:12">
      <c r="L216" s="66"/>
    </row>
    <row r="217" spans="12:12">
      <c r="L217" s="66"/>
    </row>
    <row r="218" spans="12:12">
      <c r="L218" s="66"/>
    </row>
    <row r="219" spans="12:12">
      <c r="L219" s="66"/>
    </row>
    <row r="220" spans="12:12">
      <c r="L220" s="66"/>
    </row>
    <row r="221" spans="12:12">
      <c r="L221" s="66"/>
    </row>
    <row r="222" spans="12:12">
      <c r="L222" s="66"/>
    </row>
    <row r="223" spans="12:12">
      <c r="L223" s="66"/>
    </row>
    <row r="224" spans="12:12">
      <c r="L224" s="66"/>
    </row>
    <row r="225" spans="12:12">
      <c r="L225" s="66"/>
    </row>
    <row r="226" spans="12:12">
      <c r="L226" s="66"/>
    </row>
    <row r="227" spans="12:12">
      <c r="L227" s="66"/>
    </row>
    <row r="228" spans="12:12">
      <c r="L228" s="66"/>
    </row>
    <row r="229" spans="12:12">
      <c r="L229" s="66"/>
    </row>
    <row r="230" spans="12:12">
      <c r="L230" s="66"/>
    </row>
    <row r="231" spans="12:12">
      <c r="L231" s="66"/>
    </row>
    <row r="232" spans="12:12">
      <c r="L232" s="66"/>
    </row>
    <row r="233" spans="12:12">
      <c r="L233" s="66"/>
    </row>
    <row r="234" spans="12:12">
      <c r="L234" s="66"/>
    </row>
    <row r="235" spans="12:12">
      <c r="L235" s="66"/>
    </row>
    <row r="236" spans="12:12">
      <c r="L236" s="66"/>
    </row>
    <row r="237" spans="12:12">
      <c r="L237" s="66"/>
    </row>
    <row r="238" spans="12:12">
      <c r="L238" s="66"/>
    </row>
    <row r="239" spans="12:12">
      <c r="L239" s="66"/>
    </row>
    <row r="240" spans="12:12">
      <c r="L240" s="66"/>
    </row>
    <row r="241" spans="12:12">
      <c r="L241" s="66"/>
    </row>
    <row r="242" spans="12:12">
      <c r="L242" s="66"/>
    </row>
    <row r="243" spans="12:12">
      <c r="L243" s="66"/>
    </row>
    <row r="244" spans="12:12">
      <c r="L244" s="66"/>
    </row>
    <row r="245" spans="12:12">
      <c r="L245" s="66"/>
    </row>
    <row r="246" spans="12:12">
      <c r="L246" s="66"/>
    </row>
    <row r="247" spans="12:12">
      <c r="L247" s="66"/>
    </row>
    <row r="248" spans="12:12">
      <c r="L248" s="66"/>
    </row>
    <row r="249" spans="12:12">
      <c r="L249" s="66"/>
    </row>
    <row r="250" spans="12:12">
      <c r="L250" s="66"/>
    </row>
    <row r="251" spans="12:12">
      <c r="L251" s="66"/>
    </row>
    <row r="252" spans="12:12">
      <c r="L252" s="66"/>
    </row>
    <row r="253" spans="12:12">
      <c r="L253" s="66"/>
    </row>
    <row r="254" spans="12:12">
      <c r="L254" s="66"/>
    </row>
    <row r="255" spans="12:12">
      <c r="L255" s="66"/>
    </row>
    <row r="256" spans="12:12">
      <c r="L256" s="66"/>
    </row>
    <row r="257" spans="12:12">
      <c r="L257" s="66"/>
    </row>
    <row r="258" spans="12:12">
      <c r="L258" s="66"/>
    </row>
    <row r="259" spans="12:12">
      <c r="L259" s="66"/>
    </row>
    <row r="260" spans="12:12">
      <c r="L260" s="66"/>
    </row>
    <row r="261" spans="12:12">
      <c r="L261" s="66"/>
    </row>
    <row r="262" spans="12:12">
      <c r="L262" s="66"/>
    </row>
    <row r="263" spans="12:12">
      <c r="L263" s="66"/>
    </row>
    <row r="264" spans="12:12">
      <c r="L264" s="66"/>
    </row>
    <row r="265" spans="12:12">
      <c r="L265" s="66"/>
    </row>
    <row r="266" spans="12:12">
      <c r="L266" s="66"/>
    </row>
    <row r="267" spans="12:12">
      <c r="L267" s="66"/>
    </row>
    <row r="268" spans="12:12">
      <c r="L268" s="66"/>
    </row>
    <row r="269" spans="12:12">
      <c r="L269" s="66"/>
    </row>
    <row r="270" spans="12:12">
      <c r="L270" s="66"/>
    </row>
    <row r="271" spans="12:12">
      <c r="L271" s="66"/>
    </row>
    <row r="272" spans="12:12">
      <c r="L272" s="66"/>
    </row>
    <row r="273" spans="12:12">
      <c r="L273" s="66"/>
    </row>
    <row r="274" spans="12:12">
      <c r="L274" s="66"/>
    </row>
    <row r="275" spans="12:12">
      <c r="L275" s="66"/>
    </row>
    <row r="276" spans="12:12">
      <c r="L276" s="66"/>
    </row>
    <row r="277" spans="12:12">
      <c r="L277" s="66"/>
    </row>
    <row r="278" spans="12:12">
      <c r="L278" s="66"/>
    </row>
    <row r="279" spans="12:12">
      <c r="L279" s="66"/>
    </row>
    <row r="280" spans="12:12">
      <c r="L280" s="66"/>
    </row>
    <row r="281" spans="12:12">
      <c r="L281" s="66"/>
    </row>
    <row r="282" spans="12:12">
      <c r="L282" s="66"/>
    </row>
    <row r="283" spans="12:12">
      <c r="L283" s="66"/>
    </row>
    <row r="284" spans="12:12">
      <c r="L284" s="66"/>
    </row>
    <row r="285" spans="12:12">
      <c r="L285" s="66"/>
    </row>
    <row r="286" spans="12:12">
      <c r="L286" s="66"/>
    </row>
    <row r="287" spans="12:12">
      <c r="L287" s="66"/>
    </row>
    <row r="288" spans="12:12">
      <c r="L288" s="66"/>
    </row>
    <row r="289" spans="12:12">
      <c r="L289" s="66"/>
    </row>
    <row r="290" spans="12:12">
      <c r="L290" s="66"/>
    </row>
    <row r="291" spans="12:12">
      <c r="L291" s="66"/>
    </row>
    <row r="292" spans="12:12">
      <c r="L292" s="66"/>
    </row>
    <row r="293" spans="12:12">
      <c r="L293" s="66"/>
    </row>
    <row r="294" spans="12:12">
      <c r="L294" s="66"/>
    </row>
    <row r="295" spans="12:12">
      <c r="L295" s="66"/>
    </row>
    <row r="296" spans="12:12">
      <c r="L296" s="66"/>
    </row>
    <row r="297" spans="12:12">
      <c r="L297" s="66"/>
    </row>
    <row r="298" spans="12:12">
      <c r="L298" s="66"/>
    </row>
    <row r="299" spans="12:12">
      <c r="L299" s="66"/>
    </row>
    <row r="300" spans="12:12">
      <c r="L300" s="66"/>
    </row>
    <row r="301" spans="12:12">
      <c r="L301" s="66"/>
    </row>
    <row r="302" spans="12:12">
      <c r="L302" s="66"/>
    </row>
    <row r="303" spans="12:12">
      <c r="L303" s="66"/>
    </row>
    <row r="304" spans="12:12">
      <c r="L304" s="66"/>
    </row>
    <row r="305" spans="12:12">
      <c r="L305" s="66"/>
    </row>
    <row r="306" spans="12:12">
      <c r="L306" s="66"/>
    </row>
    <row r="307" spans="12:12">
      <c r="L307" s="66"/>
    </row>
    <row r="308" spans="12:12">
      <c r="L308" s="66"/>
    </row>
    <row r="309" spans="12:12">
      <c r="L309" s="66"/>
    </row>
    <row r="310" spans="12:12">
      <c r="L310" s="66"/>
    </row>
    <row r="311" spans="12:12">
      <c r="L311" s="66"/>
    </row>
    <row r="312" spans="12:12">
      <c r="L312" s="66"/>
    </row>
    <row r="313" spans="12:12">
      <c r="L313" s="66"/>
    </row>
    <row r="314" spans="12:12">
      <c r="L314" s="66"/>
    </row>
    <row r="315" spans="12:12">
      <c r="L315" s="66"/>
    </row>
    <row r="316" spans="12:12">
      <c r="L316" s="66"/>
    </row>
    <row r="317" spans="12:12">
      <c r="L317" s="66"/>
    </row>
    <row r="318" spans="12:12">
      <c r="L318" s="66"/>
    </row>
    <row r="319" spans="12:12">
      <c r="L319" s="66"/>
    </row>
  </sheetData>
  <phoneticPr fontId="21" type="noConversion"/>
  <printOptions gridLines="1"/>
  <pageMargins left="0.75" right="0.75" top="0.39" bottom="0.39" header="0" footer="0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selection activeCell="L35" sqref="L35"/>
    </sheetView>
  </sheetViews>
  <sheetFormatPr baseColWidth="10" defaultRowHeight="12.75"/>
  <cols>
    <col min="1" max="1" width="11.7109375" customWidth="1"/>
    <col min="2" max="2" width="8.7109375" customWidth="1"/>
    <col min="3" max="11" width="10.7109375" customWidth="1"/>
    <col min="12" max="12" width="11.85546875" bestFit="1" customWidth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">
        <v>207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>
      <c r="A4" s="10"/>
      <c r="B4" s="9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</row>
    <row r="5" spans="1:12">
      <c r="A5" s="1" t="s">
        <v>26</v>
      </c>
      <c r="B5" s="1" t="s">
        <v>10</v>
      </c>
      <c r="C5" s="140">
        <v>36</v>
      </c>
      <c r="D5" s="140">
        <v>70</v>
      </c>
      <c r="E5" s="140">
        <v>114</v>
      </c>
      <c r="F5" s="140">
        <v>47</v>
      </c>
      <c r="G5" s="140">
        <v>51</v>
      </c>
      <c r="H5" s="140">
        <v>136</v>
      </c>
      <c r="I5" s="140">
        <v>67</v>
      </c>
      <c r="J5" s="140">
        <v>58</v>
      </c>
      <c r="K5" s="140">
        <v>16</v>
      </c>
      <c r="L5" s="127">
        <f>SUM(C5:K5)</f>
        <v>595</v>
      </c>
    </row>
    <row r="6" spans="1:12">
      <c r="A6" s="1"/>
      <c r="B6" s="1" t="s">
        <v>109</v>
      </c>
      <c r="C6" s="140">
        <v>10</v>
      </c>
      <c r="D6" s="140">
        <v>25</v>
      </c>
      <c r="E6" s="140">
        <v>34</v>
      </c>
      <c r="F6" s="140">
        <v>13</v>
      </c>
      <c r="G6" s="140">
        <v>17</v>
      </c>
      <c r="H6" s="140">
        <v>45</v>
      </c>
      <c r="I6" s="140">
        <v>25</v>
      </c>
      <c r="J6" s="140">
        <v>26</v>
      </c>
      <c r="K6" s="140">
        <v>6</v>
      </c>
      <c r="L6" s="127">
        <f t="shared" ref="L6:L55" si="0">SUM(C6:K6)</f>
        <v>201</v>
      </c>
    </row>
    <row r="7" spans="1:12">
      <c r="A7" s="1"/>
      <c r="B7" s="1" t="s">
        <v>11</v>
      </c>
      <c r="C7" s="140">
        <v>26</v>
      </c>
      <c r="D7" s="140">
        <v>45</v>
      </c>
      <c r="E7" s="140">
        <v>80</v>
      </c>
      <c r="F7" s="140">
        <v>34</v>
      </c>
      <c r="G7" s="140">
        <v>34</v>
      </c>
      <c r="H7" s="140">
        <v>91</v>
      </c>
      <c r="I7" s="140">
        <v>42</v>
      </c>
      <c r="J7" s="140">
        <v>32</v>
      </c>
      <c r="K7" s="140">
        <v>10</v>
      </c>
      <c r="L7" s="127">
        <f t="shared" si="0"/>
        <v>394</v>
      </c>
    </row>
    <row r="8" spans="1:12">
      <c r="A8" s="1" t="s">
        <v>27</v>
      </c>
      <c r="B8" s="1" t="s">
        <v>10</v>
      </c>
      <c r="C8" s="140">
        <v>81</v>
      </c>
      <c r="D8" s="140">
        <v>85</v>
      </c>
      <c r="E8" s="140">
        <v>143</v>
      </c>
      <c r="F8" s="140">
        <v>57</v>
      </c>
      <c r="G8" s="140">
        <v>66</v>
      </c>
      <c r="H8" s="140">
        <v>153</v>
      </c>
      <c r="I8" s="140">
        <v>53</v>
      </c>
      <c r="J8" s="140">
        <v>88</v>
      </c>
      <c r="K8" s="140">
        <v>12</v>
      </c>
      <c r="L8" s="127">
        <f t="shared" si="0"/>
        <v>738</v>
      </c>
    </row>
    <row r="9" spans="1:12">
      <c r="A9" s="1"/>
      <c r="B9" s="1" t="s">
        <v>109</v>
      </c>
      <c r="C9" s="140">
        <v>33</v>
      </c>
      <c r="D9" s="140">
        <v>41</v>
      </c>
      <c r="E9" s="140">
        <v>61</v>
      </c>
      <c r="F9" s="140">
        <v>17</v>
      </c>
      <c r="G9" s="140">
        <v>21</v>
      </c>
      <c r="H9" s="140">
        <v>69</v>
      </c>
      <c r="I9" s="140">
        <v>22</v>
      </c>
      <c r="J9" s="140">
        <v>30</v>
      </c>
      <c r="K9" s="140">
        <v>5</v>
      </c>
      <c r="L9" s="127">
        <f t="shared" si="0"/>
        <v>299</v>
      </c>
    </row>
    <row r="10" spans="1:12">
      <c r="A10" s="1"/>
      <c r="B10" s="1" t="s">
        <v>11</v>
      </c>
      <c r="C10" s="140">
        <v>48</v>
      </c>
      <c r="D10" s="140">
        <v>44</v>
      </c>
      <c r="E10" s="140">
        <v>82</v>
      </c>
      <c r="F10" s="140">
        <v>40</v>
      </c>
      <c r="G10" s="140">
        <v>45</v>
      </c>
      <c r="H10" s="140">
        <v>84</v>
      </c>
      <c r="I10" s="140">
        <v>31</v>
      </c>
      <c r="J10" s="140">
        <v>58</v>
      </c>
      <c r="K10" s="140">
        <v>7</v>
      </c>
      <c r="L10" s="127">
        <f t="shared" si="0"/>
        <v>439</v>
      </c>
    </row>
    <row r="11" spans="1:12">
      <c r="A11" s="1" t="s">
        <v>28</v>
      </c>
      <c r="B11" s="1" t="s">
        <v>10</v>
      </c>
      <c r="C11" s="140">
        <v>78</v>
      </c>
      <c r="D11" s="140">
        <v>308</v>
      </c>
      <c r="E11" s="140">
        <v>301</v>
      </c>
      <c r="F11" s="140">
        <v>130</v>
      </c>
      <c r="G11" s="140">
        <v>218</v>
      </c>
      <c r="H11" s="140">
        <v>131</v>
      </c>
      <c r="I11" s="140">
        <v>96</v>
      </c>
      <c r="J11" s="140">
        <v>174</v>
      </c>
      <c r="K11" s="140">
        <v>73</v>
      </c>
      <c r="L11" s="127">
        <f t="shared" si="0"/>
        <v>1509</v>
      </c>
    </row>
    <row r="12" spans="1:12">
      <c r="A12" s="1"/>
      <c r="B12" s="1" t="s">
        <v>109</v>
      </c>
      <c r="C12" s="140">
        <v>18</v>
      </c>
      <c r="D12" s="140">
        <v>104</v>
      </c>
      <c r="E12" s="140">
        <v>111</v>
      </c>
      <c r="F12" s="140">
        <v>49</v>
      </c>
      <c r="G12" s="140">
        <v>80</v>
      </c>
      <c r="H12" s="140">
        <v>56</v>
      </c>
      <c r="I12" s="140">
        <v>37</v>
      </c>
      <c r="J12" s="140">
        <v>64</v>
      </c>
      <c r="K12" s="140">
        <v>27</v>
      </c>
      <c r="L12" s="127">
        <f t="shared" si="0"/>
        <v>546</v>
      </c>
    </row>
    <row r="13" spans="1:12">
      <c r="A13" s="1"/>
      <c r="B13" s="1" t="s">
        <v>11</v>
      </c>
      <c r="C13" s="140">
        <v>60</v>
      </c>
      <c r="D13" s="140">
        <v>204</v>
      </c>
      <c r="E13" s="201">
        <v>190</v>
      </c>
      <c r="F13" s="140">
        <v>81</v>
      </c>
      <c r="G13" s="140">
        <v>138</v>
      </c>
      <c r="H13" s="140">
        <v>75</v>
      </c>
      <c r="I13" s="140">
        <v>59</v>
      </c>
      <c r="J13" s="140">
        <v>110</v>
      </c>
      <c r="K13" s="140">
        <v>46</v>
      </c>
      <c r="L13" s="127">
        <f t="shared" si="0"/>
        <v>963</v>
      </c>
    </row>
    <row r="14" spans="1:12">
      <c r="A14" s="1" t="s">
        <v>29</v>
      </c>
      <c r="B14" s="1" t="s">
        <v>10</v>
      </c>
      <c r="C14" s="140">
        <v>40</v>
      </c>
      <c r="D14" s="140">
        <v>200</v>
      </c>
      <c r="E14" s="140">
        <v>199</v>
      </c>
      <c r="F14" s="140">
        <v>80</v>
      </c>
      <c r="G14" s="140">
        <v>199</v>
      </c>
      <c r="H14" s="140">
        <v>74</v>
      </c>
      <c r="I14" s="140">
        <v>68</v>
      </c>
      <c r="J14" s="140">
        <v>148</v>
      </c>
      <c r="K14" s="140">
        <v>51</v>
      </c>
      <c r="L14" s="127">
        <f t="shared" si="0"/>
        <v>1059</v>
      </c>
    </row>
    <row r="15" spans="1:12">
      <c r="A15" s="1"/>
      <c r="B15" s="1" t="s">
        <v>109</v>
      </c>
      <c r="C15" s="140">
        <v>23</v>
      </c>
      <c r="D15" s="140">
        <v>77</v>
      </c>
      <c r="E15" s="140">
        <v>61</v>
      </c>
      <c r="F15" s="140">
        <v>28</v>
      </c>
      <c r="G15" s="140">
        <v>73</v>
      </c>
      <c r="H15" s="140">
        <v>38</v>
      </c>
      <c r="I15" s="140">
        <v>23</v>
      </c>
      <c r="J15" s="140">
        <v>54</v>
      </c>
      <c r="K15" s="140">
        <v>23</v>
      </c>
      <c r="L15" s="127">
        <f t="shared" si="0"/>
        <v>400</v>
      </c>
    </row>
    <row r="16" spans="1:12">
      <c r="A16" s="1"/>
      <c r="B16" s="1" t="s">
        <v>11</v>
      </c>
      <c r="C16" s="140">
        <v>17</v>
      </c>
      <c r="D16" s="140">
        <v>123</v>
      </c>
      <c r="E16" s="140">
        <v>138</v>
      </c>
      <c r="F16" s="140">
        <v>52</v>
      </c>
      <c r="G16" s="140">
        <v>126</v>
      </c>
      <c r="H16" s="140">
        <v>36</v>
      </c>
      <c r="I16" s="140">
        <v>45</v>
      </c>
      <c r="J16" s="140">
        <v>94</v>
      </c>
      <c r="K16" s="140">
        <v>28</v>
      </c>
      <c r="L16" s="127">
        <f t="shared" si="0"/>
        <v>659</v>
      </c>
    </row>
    <row r="17" spans="1:12">
      <c r="A17" s="1" t="s">
        <v>30</v>
      </c>
      <c r="B17" s="1" t="s">
        <v>10</v>
      </c>
      <c r="C17" s="140">
        <v>25</v>
      </c>
      <c r="D17" s="140">
        <v>137</v>
      </c>
      <c r="E17" s="140">
        <v>171</v>
      </c>
      <c r="F17" s="140">
        <v>42</v>
      </c>
      <c r="G17" s="140">
        <v>203</v>
      </c>
      <c r="H17" s="140">
        <v>69</v>
      </c>
      <c r="I17" s="140">
        <v>79</v>
      </c>
      <c r="J17" s="140">
        <v>149</v>
      </c>
      <c r="K17" s="140">
        <v>26</v>
      </c>
      <c r="L17" s="127">
        <f t="shared" si="0"/>
        <v>901</v>
      </c>
    </row>
    <row r="18" spans="1:12">
      <c r="A18" s="1"/>
      <c r="B18" s="1" t="s">
        <v>109</v>
      </c>
      <c r="C18" s="140">
        <v>8</v>
      </c>
      <c r="D18" s="140">
        <v>50</v>
      </c>
      <c r="E18" s="140">
        <v>59</v>
      </c>
      <c r="F18" s="140">
        <v>14</v>
      </c>
      <c r="G18" s="140">
        <v>66</v>
      </c>
      <c r="H18" s="140">
        <v>14</v>
      </c>
      <c r="I18" s="140">
        <v>23</v>
      </c>
      <c r="J18" s="140">
        <v>59</v>
      </c>
      <c r="K18" s="140">
        <v>11</v>
      </c>
      <c r="L18" s="127">
        <f t="shared" si="0"/>
        <v>304</v>
      </c>
    </row>
    <row r="19" spans="1:12" s="11" customFormat="1">
      <c r="A19" s="1"/>
      <c r="B19" s="1" t="s">
        <v>11</v>
      </c>
      <c r="C19" s="140">
        <v>17</v>
      </c>
      <c r="D19" s="140">
        <v>87</v>
      </c>
      <c r="E19" s="140">
        <v>112</v>
      </c>
      <c r="F19" s="140">
        <v>28</v>
      </c>
      <c r="G19" s="140">
        <v>137</v>
      </c>
      <c r="H19" s="140">
        <v>55</v>
      </c>
      <c r="I19" s="140">
        <v>56</v>
      </c>
      <c r="J19" s="140">
        <v>90</v>
      </c>
      <c r="K19" s="140">
        <v>15</v>
      </c>
      <c r="L19" s="127">
        <f t="shared" si="0"/>
        <v>597</v>
      </c>
    </row>
    <row r="20" spans="1:12" s="11" customFormat="1">
      <c r="A20" s="1" t="s">
        <v>31</v>
      </c>
      <c r="B20" s="1" t="s">
        <v>10</v>
      </c>
      <c r="C20" s="140">
        <v>36</v>
      </c>
      <c r="D20" s="140">
        <v>110</v>
      </c>
      <c r="E20" s="140">
        <v>114</v>
      </c>
      <c r="F20" s="140">
        <v>35</v>
      </c>
      <c r="G20" s="140">
        <v>237</v>
      </c>
      <c r="H20" s="140">
        <v>40</v>
      </c>
      <c r="I20" s="140">
        <v>73</v>
      </c>
      <c r="J20" s="140">
        <v>142</v>
      </c>
      <c r="K20" s="140">
        <v>22</v>
      </c>
      <c r="L20" s="127">
        <f t="shared" si="0"/>
        <v>809</v>
      </c>
    </row>
    <row r="21" spans="1:12">
      <c r="A21" s="1"/>
      <c r="B21" s="1" t="s">
        <v>109</v>
      </c>
      <c r="C21" s="140">
        <v>11</v>
      </c>
      <c r="D21" s="140">
        <v>50</v>
      </c>
      <c r="E21" s="140">
        <v>52</v>
      </c>
      <c r="F21" s="140">
        <v>18</v>
      </c>
      <c r="G21" s="140">
        <v>76</v>
      </c>
      <c r="H21" s="140">
        <v>11</v>
      </c>
      <c r="I21" s="140">
        <v>25</v>
      </c>
      <c r="J21" s="140">
        <v>51</v>
      </c>
      <c r="K21" s="140">
        <v>9</v>
      </c>
      <c r="L21" s="127">
        <f t="shared" si="0"/>
        <v>303</v>
      </c>
    </row>
    <row r="22" spans="1:12">
      <c r="A22" s="1"/>
      <c r="B22" s="1" t="s">
        <v>11</v>
      </c>
      <c r="C22" s="140">
        <v>25</v>
      </c>
      <c r="D22" s="140">
        <v>60</v>
      </c>
      <c r="E22" s="140">
        <v>62</v>
      </c>
      <c r="F22" s="140">
        <v>17</v>
      </c>
      <c r="G22" s="140">
        <v>161</v>
      </c>
      <c r="H22" s="140">
        <v>29</v>
      </c>
      <c r="I22" s="140">
        <v>48</v>
      </c>
      <c r="J22" s="140">
        <v>91</v>
      </c>
      <c r="K22" s="140">
        <v>13</v>
      </c>
      <c r="L22" s="127">
        <f t="shared" si="0"/>
        <v>506</v>
      </c>
    </row>
    <row r="23" spans="1:12">
      <c r="A23" s="1" t="s">
        <v>117</v>
      </c>
      <c r="B23" s="1" t="s">
        <v>10</v>
      </c>
      <c r="C23" s="140">
        <v>36</v>
      </c>
      <c r="D23" s="140">
        <v>92</v>
      </c>
      <c r="E23" s="140">
        <v>113</v>
      </c>
      <c r="F23" s="140">
        <v>33</v>
      </c>
      <c r="G23" s="140">
        <v>176</v>
      </c>
      <c r="H23" s="140">
        <v>56</v>
      </c>
      <c r="I23" s="140">
        <v>59</v>
      </c>
      <c r="J23" s="140">
        <v>100</v>
      </c>
      <c r="K23" s="140">
        <v>21</v>
      </c>
      <c r="L23" s="127">
        <f t="shared" si="0"/>
        <v>686</v>
      </c>
    </row>
    <row r="24" spans="1:12">
      <c r="A24" s="1"/>
      <c r="B24" s="1" t="s">
        <v>109</v>
      </c>
      <c r="C24" s="140">
        <v>11</v>
      </c>
      <c r="D24" s="140">
        <v>39</v>
      </c>
      <c r="E24" s="140">
        <v>54</v>
      </c>
      <c r="F24" s="140">
        <v>14</v>
      </c>
      <c r="G24" s="140">
        <v>54</v>
      </c>
      <c r="H24" s="140">
        <v>20</v>
      </c>
      <c r="I24" s="140">
        <v>19</v>
      </c>
      <c r="J24" s="140">
        <v>31</v>
      </c>
      <c r="K24" s="140">
        <v>10</v>
      </c>
      <c r="L24" s="127">
        <f t="shared" si="0"/>
        <v>252</v>
      </c>
    </row>
    <row r="25" spans="1:12">
      <c r="B25" s="1" t="s">
        <v>11</v>
      </c>
      <c r="C25" s="140">
        <v>25</v>
      </c>
      <c r="D25" s="140">
        <v>53</v>
      </c>
      <c r="E25" s="140">
        <v>59</v>
      </c>
      <c r="F25" s="140">
        <v>19</v>
      </c>
      <c r="G25" s="140">
        <v>122</v>
      </c>
      <c r="H25" s="140">
        <v>36</v>
      </c>
      <c r="I25" s="140">
        <v>40</v>
      </c>
      <c r="J25" s="140">
        <v>69</v>
      </c>
      <c r="K25" s="140">
        <v>11</v>
      </c>
      <c r="L25" s="127">
        <f t="shared" si="0"/>
        <v>434</v>
      </c>
    </row>
    <row r="26" spans="1:12">
      <c r="A26" s="1" t="s">
        <v>34</v>
      </c>
      <c r="B26" s="64" t="s">
        <v>10</v>
      </c>
      <c r="C26" s="140">
        <v>47</v>
      </c>
      <c r="D26" s="140">
        <v>87</v>
      </c>
      <c r="E26" s="140">
        <v>111</v>
      </c>
      <c r="F26" s="140">
        <v>21</v>
      </c>
      <c r="G26" s="140">
        <v>152</v>
      </c>
      <c r="H26" s="140">
        <v>68</v>
      </c>
      <c r="I26" s="140">
        <v>49</v>
      </c>
      <c r="J26" s="140">
        <v>114</v>
      </c>
      <c r="K26" s="140">
        <v>29</v>
      </c>
      <c r="L26" s="127">
        <f t="shared" si="0"/>
        <v>678</v>
      </c>
    </row>
    <row r="27" spans="1:12">
      <c r="A27" s="1"/>
      <c r="B27" s="1" t="s">
        <v>109</v>
      </c>
      <c r="C27" s="140">
        <v>21</v>
      </c>
      <c r="D27" s="140">
        <v>40</v>
      </c>
      <c r="E27" s="140">
        <v>44</v>
      </c>
      <c r="F27" s="140">
        <v>6</v>
      </c>
      <c r="G27" s="140">
        <v>54</v>
      </c>
      <c r="H27" s="140">
        <v>27</v>
      </c>
      <c r="I27" s="140">
        <v>15</v>
      </c>
      <c r="J27" s="140">
        <v>42</v>
      </c>
      <c r="K27" s="140">
        <v>14</v>
      </c>
      <c r="L27" s="127">
        <f t="shared" si="0"/>
        <v>263</v>
      </c>
    </row>
    <row r="28" spans="1:12">
      <c r="A28" s="17"/>
      <c r="B28" s="64" t="s">
        <v>11</v>
      </c>
      <c r="C28" s="140">
        <v>26</v>
      </c>
      <c r="D28" s="140">
        <v>47</v>
      </c>
      <c r="E28" s="201">
        <v>67</v>
      </c>
      <c r="F28" s="140">
        <v>15</v>
      </c>
      <c r="G28" s="140">
        <v>98</v>
      </c>
      <c r="H28" s="140">
        <v>41</v>
      </c>
      <c r="I28" s="140">
        <v>34</v>
      </c>
      <c r="J28" s="140">
        <v>72</v>
      </c>
      <c r="K28" s="140">
        <v>15</v>
      </c>
      <c r="L28" s="127">
        <f t="shared" si="0"/>
        <v>415</v>
      </c>
    </row>
    <row r="29" spans="1:12">
      <c r="A29" s="17" t="s">
        <v>35</v>
      </c>
      <c r="B29" s="1" t="s">
        <v>10</v>
      </c>
      <c r="C29" s="140">
        <v>38</v>
      </c>
      <c r="D29" s="140">
        <v>86</v>
      </c>
      <c r="E29" s="140">
        <v>116</v>
      </c>
      <c r="F29" s="140">
        <v>43</v>
      </c>
      <c r="G29" s="140">
        <v>168</v>
      </c>
      <c r="H29" s="140">
        <v>58</v>
      </c>
      <c r="I29" s="140">
        <v>46</v>
      </c>
      <c r="J29" s="140">
        <v>102</v>
      </c>
      <c r="K29" s="140">
        <v>43</v>
      </c>
      <c r="L29" s="127">
        <f t="shared" si="0"/>
        <v>700</v>
      </c>
    </row>
    <row r="30" spans="1:12">
      <c r="A30" s="17"/>
      <c r="B30" s="1" t="s">
        <v>109</v>
      </c>
      <c r="C30" s="140">
        <v>13</v>
      </c>
      <c r="D30" s="140">
        <v>31</v>
      </c>
      <c r="E30" s="140">
        <v>40</v>
      </c>
      <c r="F30" s="140">
        <v>11</v>
      </c>
      <c r="G30" s="140">
        <v>69</v>
      </c>
      <c r="H30" s="140">
        <v>20</v>
      </c>
      <c r="I30" s="140">
        <v>16</v>
      </c>
      <c r="J30" s="140">
        <v>38</v>
      </c>
      <c r="K30" s="140">
        <v>16</v>
      </c>
      <c r="L30" s="127">
        <f t="shared" si="0"/>
        <v>254</v>
      </c>
    </row>
    <row r="31" spans="1:12">
      <c r="A31" s="17"/>
      <c r="B31" s="1" t="s">
        <v>11</v>
      </c>
      <c r="C31" s="140">
        <v>25</v>
      </c>
      <c r="D31" s="140">
        <v>55</v>
      </c>
      <c r="E31" s="140">
        <v>76</v>
      </c>
      <c r="F31" s="140">
        <v>32</v>
      </c>
      <c r="G31" s="140">
        <v>99</v>
      </c>
      <c r="H31" s="140">
        <v>38</v>
      </c>
      <c r="I31" s="140">
        <v>30</v>
      </c>
      <c r="J31" s="140">
        <v>64</v>
      </c>
      <c r="K31" s="140">
        <v>27</v>
      </c>
      <c r="L31" s="127">
        <f t="shared" si="0"/>
        <v>446</v>
      </c>
    </row>
    <row r="32" spans="1:12">
      <c r="A32" s="17" t="s">
        <v>36</v>
      </c>
      <c r="B32" s="1" t="s">
        <v>10</v>
      </c>
      <c r="C32" s="140">
        <v>54</v>
      </c>
      <c r="D32" s="140">
        <v>125</v>
      </c>
      <c r="E32" s="140">
        <v>145</v>
      </c>
      <c r="F32" s="140">
        <v>35</v>
      </c>
      <c r="G32" s="140">
        <v>172</v>
      </c>
      <c r="H32" s="140">
        <v>64</v>
      </c>
      <c r="I32" s="140">
        <v>35</v>
      </c>
      <c r="J32" s="140">
        <v>102</v>
      </c>
      <c r="K32" s="140">
        <v>36</v>
      </c>
      <c r="L32" s="127">
        <f t="shared" si="0"/>
        <v>768</v>
      </c>
    </row>
    <row r="33" spans="1:12">
      <c r="A33" s="17"/>
      <c r="B33" s="1" t="s">
        <v>109</v>
      </c>
      <c r="C33" s="140">
        <v>16</v>
      </c>
      <c r="D33" s="140">
        <v>38</v>
      </c>
      <c r="E33" s="140">
        <v>49</v>
      </c>
      <c r="F33" s="140">
        <v>9</v>
      </c>
      <c r="G33" s="140">
        <v>63</v>
      </c>
      <c r="H33" s="140">
        <v>22</v>
      </c>
      <c r="I33" s="140">
        <v>11</v>
      </c>
      <c r="J33" s="140">
        <v>32</v>
      </c>
      <c r="K33" s="140">
        <v>16</v>
      </c>
      <c r="L33" s="127">
        <f t="shared" si="0"/>
        <v>256</v>
      </c>
    </row>
    <row r="34" spans="1:12">
      <c r="A34" s="17"/>
      <c r="B34" s="1" t="s">
        <v>11</v>
      </c>
      <c r="C34" s="140">
        <v>38</v>
      </c>
      <c r="D34" s="140">
        <v>87</v>
      </c>
      <c r="E34" s="140">
        <v>96</v>
      </c>
      <c r="F34" s="140">
        <v>26</v>
      </c>
      <c r="G34" s="140">
        <v>109</v>
      </c>
      <c r="H34" s="140">
        <v>42</v>
      </c>
      <c r="I34" s="140">
        <v>24</v>
      </c>
      <c r="J34" s="140">
        <v>70</v>
      </c>
      <c r="K34" s="140">
        <v>20</v>
      </c>
      <c r="L34" s="127">
        <f t="shared" si="0"/>
        <v>512</v>
      </c>
    </row>
    <row r="35" spans="1:12">
      <c r="A35" s="17" t="s">
        <v>37</v>
      </c>
      <c r="B35" s="1" t="s">
        <v>10</v>
      </c>
      <c r="C35" s="140">
        <v>61</v>
      </c>
      <c r="D35" s="140">
        <v>147</v>
      </c>
      <c r="E35" s="140">
        <v>164</v>
      </c>
      <c r="F35" s="140">
        <v>53</v>
      </c>
      <c r="G35" s="140">
        <v>143</v>
      </c>
      <c r="H35" s="140">
        <v>62</v>
      </c>
      <c r="I35" s="140">
        <v>37</v>
      </c>
      <c r="J35" s="140">
        <v>108</v>
      </c>
      <c r="K35" s="140">
        <v>43</v>
      </c>
      <c r="L35" s="127">
        <f t="shared" si="0"/>
        <v>818</v>
      </c>
    </row>
    <row r="36" spans="1:12">
      <c r="A36" s="17"/>
      <c r="B36" s="1" t="s">
        <v>109</v>
      </c>
      <c r="C36" s="140">
        <v>18</v>
      </c>
      <c r="D36" s="140">
        <v>55</v>
      </c>
      <c r="E36" s="140">
        <v>57</v>
      </c>
      <c r="F36" s="140">
        <v>6</v>
      </c>
      <c r="G36" s="140">
        <v>48</v>
      </c>
      <c r="H36" s="140">
        <v>15</v>
      </c>
      <c r="I36" s="140">
        <v>14</v>
      </c>
      <c r="J36" s="140">
        <v>42</v>
      </c>
      <c r="K36" s="140">
        <v>14</v>
      </c>
      <c r="L36" s="127">
        <f t="shared" si="0"/>
        <v>269</v>
      </c>
    </row>
    <row r="37" spans="1:12">
      <c r="A37" s="17"/>
      <c r="B37" s="1" t="s">
        <v>11</v>
      </c>
      <c r="C37" s="140">
        <v>43</v>
      </c>
      <c r="D37" s="140">
        <v>92</v>
      </c>
      <c r="E37" s="140">
        <v>107</v>
      </c>
      <c r="F37" s="140">
        <v>47</v>
      </c>
      <c r="G37" s="140">
        <v>95</v>
      </c>
      <c r="H37" s="140">
        <v>47</v>
      </c>
      <c r="I37" s="140">
        <v>23</v>
      </c>
      <c r="J37" s="140">
        <v>66</v>
      </c>
      <c r="K37" s="140">
        <v>29</v>
      </c>
      <c r="L37" s="127">
        <f t="shared" si="0"/>
        <v>549</v>
      </c>
    </row>
    <row r="38" spans="1:12">
      <c r="A38" s="17" t="s">
        <v>38</v>
      </c>
      <c r="B38" s="1" t="s">
        <v>10</v>
      </c>
      <c r="C38" s="140">
        <v>226</v>
      </c>
      <c r="D38" s="140">
        <v>652</v>
      </c>
      <c r="E38" s="140">
        <v>668</v>
      </c>
      <c r="F38" s="140">
        <v>273</v>
      </c>
      <c r="G38" s="140">
        <v>637</v>
      </c>
      <c r="H38" s="140">
        <v>267</v>
      </c>
      <c r="I38" s="140">
        <v>180</v>
      </c>
      <c r="J38" s="140">
        <v>629</v>
      </c>
      <c r="K38" s="140">
        <v>192</v>
      </c>
      <c r="L38" s="127">
        <f t="shared" si="0"/>
        <v>3724</v>
      </c>
    </row>
    <row r="39" spans="1:12">
      <c r="A39" s="17"/>
      <c r="B39" s="1" t="s">
        <v>109</v>
      </c>
      <c r="C39" s="140">
        <v>69</v>
      </c>
      <c r="D39" s="140">
        <v>215</v>
      </c>
      <c r="E39" s="140">
        <v>194</v>
      </c>
      <c r="F39" s="140">
        <v>93</v>
      </c>
      <c r="G39" s="140">
        <v>210</v>
      </c>
      <c r="H39" s="140">
        <v>75</v>
      </c>
      <c r="I39" s="140">
        <v>58</v>
      </c>
      <c r="J39" s="140">
        <v>213</v>
      </c>
      <c r="K39" s="140">
        <v>66</v>
      </c>
      <c r="L39" s="127">
        <f t="shared" si="0"/>
        <v>1193</v>
      </c>
    </row>
    <row r="40" spans="1:12">
      <c r="A40" s="17"/>
      <c r="B40" s="1" t="s">
        <v>11</v>
      </c>
      <c r="C40" s="140">
        <v>157</v>
      </c>
      <c r="D40" s="140">
        <v>437</v>
      </c>
      <c r="E40" s="140">
        <v>474</v>
      </c>
      <c r="F40" s="140">
        <v>180</v>
      </c>
      <c r="G40" s="140">
        <v>427</v>
      </c>
      <c r="H40" s="140">
        <v>192</v>
      </c>
      <c r="I40" s="140">
        <v>122</v>
      </c>
      <c r="J40" s="140">
        <v>416</v>
      </c>
      <c r="K40" s="140">
        <v>126</v>
      </c>
      <c r="L40" s="127">
        <f t="shared" si="0"/>
        <v>2531</v>
      </c>
    </row>
    <row r="41" spans="1:12">
      <c r="A41" s="17" t="s">
        <v>120</v>
      </c>
      <c r="B41" s="1" t="s">
        <v>10</v>
      </c>
      <c r="C41" s="140">
        <v>461</v>
      </c>
      <c r="D41" s="140">
        <v>1282</v>
      </c>
      <c r="E41" s="140">
        <v>1375</v>
      </c>
      <c r="F41" s="140">
        <v>524</v>
      </c>
      <c r="G41" s="140">
        <v>922</v>
      </c>
      <c r="H41" s="140">
        <v>445</v>
      </c>
      <c r="I41" s="140">
        <v>402</v>
      </c>
      <c r="J41" s="140">
        <v>1478</v>
      </c>
      <c r="K41" s="140">
        <v>442</v>
      </c>
      <c r="L41" s="127">
        <f t="shared" si="0"/>
        <v>7331</v>
      </c>
    </row>
    <row r="42" spans="1:12">
      <c r="A42" s="17"/>
      <c r="B42" s="1" t="s">
        <v>109</v>
      </c>
      <c r="C42" s="140">
        <v>174</v>
      </c>
      <c r="D42" s="140">
        <v>500</v>
      </c>
      <c r="E42" s="140">
        <v>454</v>
      </c>
      <c r="F42" s="140">
        <v>192</v>
      </c>
      <c r="G42" s="140">
        <v>304</v>
      </c>
      <c r="H42" s="140">
        <v>153</v>
      </c>
      <c r="I42" s="140">
        <v>128</v>
      </c>
      <c r="J42" s="140">
        <v>509</v>
      </c>
      <c r="K42" s="140">
        <v>159</v>
      </c>
      <c r="L42" s="127">
        <f t="shared" si="0"/>
        <v>2573</v>
      </c>
    </row>
    <row r="43" spans="1:12">
      <c r="A43" s="17"/>
      <c r="B43" s="1" t="s">
        <v>11</v>
      </c>
      <c r="C43" s="140">
        <v>287</v>
      </c>
      <c r="D43" s="140">
        <v>782</v>
      </c>
      <c r="E43" s="140">
        <v>921</v>
      </c>
      <c r="F43" s="140">
        <v>332</v>
      </c>
      <c r="G43" s="140">
        <v>618</v>
      </c>
      <c r="H43" s="140">
        <v>292</v>
      </c>
      <c r="I43" s="140">
        <v>274</v>
      </c>
      <c r="J43" s="140">
        <v>969</v>
      </c>
      <c r="K43" s="140">
        <v>283</v>
      </c>
      <c r="L43" s="127">
        <f t="shared" si="0"/>
        <v>4758</v>
      </c>
    </row>
    <row r="44" spans="1:12">
      <c r="A44" s="17" t="s">
        <v>91</v>
      </c>
      <c r="B44" s="1" t="s">
        <v>10</v>
      </c>
      <c r="C44" s="140">
        <v>303</v>
      </c>
      <c r="D44" s="140">
        <v>806</v>
      </c>
      <c r="E44" s="140">
        <v>1073</v>
      </c>
      <c r="F44" s="140">
        <v>360</v>
      </c>
      <c r="G44" s="140">
        <v>775</v>
      </c>
      <c r="H44" s="140">
        <v>365</v>
      </c>
      <c r="I44" s="140">
        <v>248</v>
      </c>
      <c r="J44" s="140">
        <v>1229</v>
      </c>
      <c r="K44" s="140">
        <v>316</v>
      </c>
      <c r="L44" s="127">
        <f t="shared" si="0"/>
        <v>5475</v>
      </c>
    </row>
    <row r="45" spans="1:12">
      <c r="A45" s="17"/>
      <c r="B45" s="1" t="s">
        <v>109</v>
      </c>
      <c r="C45" s="140">
        <v>95</v>
      </c>
      <c r="D45" s="140">
        <v>266</v>
      </c>
      <c r="E45" s="140">
        <v>364</v>
      </c>
      <c r="F45" s="140">
        <v>141</v>
      </c>
      <c r="G45" s="140">
        <v>228</v>
      </c>
      <c r="H45" s="140">
        <v>124</v>
      </c>
      <c r="I45" s="140">
        <v>83</v>
      </c>
      <c r="J45" s="140">
        <v>396</v>
      </c>
      <c r="K45" s="140">
        <v>104</v>
      </c>
      <c r="L45" s="127">
        <f t="shared" si="0"/>
        <v>1801</v>
      </c>
    </row>
    <row r="46" spans="1:12">
      <c r="A46" s="17"/>
      <c r="B46" s="1" t="s">
        <v>11</v>
      </c>
      <c r="C46" s="140">
        <v>208</v>
      </c>
      <c r="D46" s="140">
        <v>540</v>
      </c>
      <c r="E46" s="140">
        <v>709</v>
      </c>
      <c r="F46" s="140">
        <v>219</v>
      </c>
      <c r="G46" s="140">
        <v>547</v>
      </c>
      <c r="H46" s="140">
        <v>241</v>
      </c>
      <c r="I46" s="140">
        <v>165</v>
      </c>
      <c r="J46" s="140">
        <v>833</v>
      </c>
      <c r="K46" s="140">
        <v>212</v>
      </c>
      <c r="L46" s="127">
        <f t="shared" si="0"/>
        <v>3674</v>
      </c>
    </row>
    <row r="47" spans="1:12">
      <c r="A47" s="17" t="s">
        <v>92</v>
      </c>
      <c r="B47" s="1" t="s">
        <v>10</v>
      </c>
      <c r="C47" s="140">
        <v>159</v>
      </c>
      <c r="D47" s="140">
        <v>387</v>
      </c>
      <c r="E47" s="140">
        <v>528</v>
      </c>
      <c r="F47" s="140">
        <v>178</v>
      </c>
      <c r="G47" s="140">
        <v>475</v>
      </c>
      <c r="H47" s="140">
        <v>246</v>
      </c>
      <c r="I47" s="140">
        <v>116</v>
      </c>
      <c r="J47" s="140">
        <v>614</v>
      </c>
      <c r="K47" s="140">
        <v>137</v>
      </c>
      <c r="L47" s="127">
        <f t="shared" si="0"/>
        <v>2840</v>
      </c>
    </row>
    <row r="48" spans="1:12">
      <c r="A48" s="17"/>
      <c r="B48" s="1" t="s">
        <v>109</v>
      </c>
      <c r="C48" s="140">
        <v>57</v>
      </c>
      <c r="D48" s="140">
        <v>132</v>
      </c>
      <c r="E48" s="140">
        <v>164</v>
      </c>
      <c r="F48" s="140">
        <v>55</v>
      </c>
      <c r="G48" s="140">
        <v>160</v>
      </c>
      <c r="H48" s="140">
        <v>82</v>
      </c>
      <c r="I48" s="140">
        <v>32</v>
      </c>
      <c r="J48" s="140">
        <v>190</v>
      </c>
      <c r="K48" s="140">
        <v>46</v>
      </c>
      <c r="L48" s="127">
        <f t="shared" si="0"/>
        <v>918</v>
      </c>
    </row>
    <row r="49" spans="1:12">
      <c r="A49" s="17"/>
      <c r="B49" s="1" t="s">
        <v>11</v>
      </c>
      <c r="C49" s="140">
        <v>102</v>
      </c>
      <c r="D49" s="140">
        <v>255</v>
      </c>
      <c r="E49" s="140">
        <v>364</v>
      </c>
      <c r="F49" s="140">
        <v>123</v>
      </c>
      <c r="G49" s="140">
        <v>315</v>
      </c>
      <c r="H49" s="140">
        <v>164</v>
      </c>
      <c r="I49" s="140">
        <v>84</v>
      </c>
      <c r="J49" s="140">
        <v>424</v>
      </c>
      <c r="K49" s="140">
        <v>91</v>
      </c>
      <c r="L49" s="127">
        <f t="shared" si="0"/>
        <v>1922</v>
      </c>
    </row>
    <row r="50" spans="1:12">
      <c r="A50" s="17" t="s">
        <v>93</v>
      </c>
      <c r="B50" s="1" t="s">
        <v>10</v>
      </c>
      <c r="C50" s="140">
        <v>1</v>
      </c>
      <c r="D50" s="140">
        <v>5</v>
      </c>
      <c r="E50" s="140">
        <v>3</v>
      </c>
      <c r="F50" s="140">
        <v>1</v>
      </c>
      <c r="G50" s="140">
        <v>21</v>
      </c>
      <c r="H50" s="140">
        <v>1</v>
      </c>
      <c r="I50" s="140"/>
      <c r="J50" s="140">
        <v>1</v>
      </c>
      <c r="K50" s="140"/>
      <c r="L50" s="127">
        <f t="shared" si="0"/>
        <v>33</v>
      </c>
    </row>
    <row r="51" spans="1:12">
      <c r="A51" s="17"/>
      <c r="B51" s="1" t="s">
        <v>109</v>
      </c>
      <c r="C51" s="140">
        <v>1</v>
      </c>
      <c r="D51" s="140">
        <v>5</v>
      </c>
      <c r="E51" s="140">
        <v>1</v>
      </c>
      <c r="F51" s="140"/>
      <c r="G51" s="140">
        <v>8</v>
      </c>
      <c r="H51" s="140"/>
      <c r="I51" s="140"/>
      <c r="J51" s="140"/>
      <c r="K51" s="140"/>
      <c r="L51" s="127">
        <f t="shared" si="0"/>
        <v>15</v>
      </c>
    </row>
    <row r="52" spans="1:12">
      <c r="A52" s="17"/>
      <c r="B52" s="1" t="s">
        <v>11</v>
      </c>
      <c r="C52" s="140"/>
      <c r="D52" s="140"/>
      <c r="E52" s="140">
        <v>2</v>
      </c>
      <c r="F52" s="140">
        <v>1</v>
      </c>
      <c r="G52" s="140">
        <v>13</v>
      </c>
      <c r="H52" s="140">
        <v>1</v>
      </c>
      <c r="I52" s="140"/>
      <c r="J52" s="140">
        <v>1</v>
      </c>
      <c r="K52" s="140"/>
      <c r="L52" s="127">
        <f t="shared" si="0"/>
        <v>18</v>
      </c>
    </row>
    <row r="53" spans="1:12">
      <c r="A53" s="17" t="s">
        <v>133</v>
      </c>
      <c r="B53" s="1" t="s">
        <v>10</v>
      </c>
      <c r="C53" s="140">
        <v>23</v>
      </c>
      <c r="D53" s="140">
        <v>31</v>
      </c>
      <c r="E53" s="140">
        <v>49</v>
      </c>
      <c r="F53" s="140">
        <v>19</v>
      </c>
      <c r="G53" s="140">
        <v>40</v>
      </c>
      <c r="H53" s="140">
        <v>12</v>
      </c>
      <c r="I53" s="140">
        <v>12</v>
      </c>
      <c r="J53" s="140">
        <v>47</v>
      </c>
      <c r="K53" s="140">
        <v>15</v>
      </c>
      <c r="L53" s="127">
        <f t="shared" si="0"/>
        <v>248</v>
      </c>
    </row>
    <row r="54" spans="1:12">
      <c r="A54" s="17"/>
      <c r="B54" s="1" t="s">
        <v>109</v>
      </c>
      <c r="C54" s="140">
        <v>10</v>
      </c>
      <c r="D54" s="140">
        <v>22</v>
      </c>
      <c r="E54" s="140">
        <v>25</v>
      </c>
      <c r="F54" s="140">
        <v>8</v>
      </c>
      <c r="G54" s="140">
        <v>18</v>
      </c>
      <c r="H54" s="140">
        <v>4</v>
      </c>
      <c r="I54" s="140">
        <v>6</v>
      </c>
      <c r="J54" s="140">
        <v>22</v>
      </c>
      <c r="K54" s="140">
        <v>8</v>
      </c>
      <c r="L54" s="127">
        <f t="shared" si="0"/>
        <v>123</v>
      </c>
    </row>
    <row r="55" spans="1:12">
      <c r="A55" s="17"/>
      <c r="B55" s="1" t="s">
        <v>11</v>
      </c>
      <c r="C55" s="140">
        <v>13</v>
      </c>
      <c r="D55" s="140">
        <v>9</v>
      </c>
      <c r="E55" s="140">
        <v>24</v>
      </c>
      <c r="F55" s="140">
        <v>11</v>
      </c>
      <c r="G55" s="140">
        <v>22</v>
      </c>
      <c r="H55" s="140">
        <v>8</v>
      </c>
      <c r="I55" s="140">
        <v>6</v>
      </c>
      <c r="J55" s="140">
        <v>25</v>
      </c>
      <c r="K55" s="140">
        <v>7</v>
      </c>
      <c r="L55" s="127">
        <f t="shared" si="0"/>
        <v>125</v>
      </c>
    </row>
    <row r="56" spans="1:12" s="11" customFormat="1">
      <c r="A56" s="16" t="s">
        <v>10</v>
      </c>
      <c r="B56" s="16" t="s">
        <v>10</v>
      </c>
      <c r="C56" s="122">
        <f>SUM(C5+C8+C11+C14+C17+C20+C23+C26+C29+C32+C35+C38+C41+C44+C47+C50+C53)</f>
        <v>1705</v>
      </c>
      <c r="D56" s="122">
        <f t="shared" ref="D56:L56" si="1">SUM(D5+D8+D11+D14+D17+D20+D23+D26+D29+D32+D35+D38+D41+D44+D47+D50+D53)</f>
        <v>4610</v>
      </c>
      <c r="E56" s="122">
        <f t="shared" si="1"/>
        <v>5387</v>
      </c>
      <c r="F56" s="122">
        <f t="shared" si="1"/>
        <v>1931</v>
      </c>
      <c r="G56" s="122">
        <f t="shared" si="1"/>
        <v>4655</v>
      </c>
      <c r="H56" s="122">
        <f t="shared" si="1"/>
        <v>2247</v>
      </c>
      <c r="I56" s="122">
        <f t="shared" si="1"/>
        <v>1620</v>
      </c>
      <c r="J56" s="122">
        <f t="shared" si="1"/>
        <v>5283</v>
      </c>
      <c r="K56" s="122">
        <f t="shared" si="1"/>
        <v>1474</v>
      </c>
      <c r="L56" s="122">
        <f t="shared" si="1"/>
        <v>28912</v>
      </c>
    </row>
    <row r="57" spans="1:12" s="11" customFormat="1">
      <c r="A57" s="16"/>
      <c r="B57" s="12" t="s">
        <v>109</v>
      </c>
      <c r="C57" s="122">
        <f t="shared" ref="C57:L58" si="2">SUM(C6+C9+C12+C15+C18+C21+C24+C27+C30+C33+C36+C39+C42+C45+C48+C51+C54)</f>
        <v>588</v>
      </c>
      <c r="D57" s="122">
        <f t="shared" si="2"/>
        <v>1690</v>
      </c>
      <c r="E57" s="122">
        <f t="shared" si="2"/>
        <v>1824</v>
      </c>
      <c r="F57" s="122">
        <f t="shared" si="2"/>
        <v>674</v>
      </c>
      <c r="G57" s="122">
        <f t="shared" si="2"/>
        <v>1549</v>
      </c>
      <c r="H57" s="122">
        <f t="shared" si="2"/>
        <v>775</v>
      </c>
      <c r="I57" s="122">
        <f t="shared" si="2"/>
        <v>537</v>
      </c>
      <c r="J57" s="122">
        <f t="shared" si="2"/>
        <v>1799</v>
      </c>
      <c r="K57" s="122">
        <f t="shared" si="2"/>
        <v>534</v>
      </c>
      <c r="L57" s="122">
        <f t="shared" si="2"/>
        <v>9970</v>
      </c>
    </row>
    <row r="58" spans="1:12" s="11" customFormat="1">
      <c r="A58" s="16"/>
      <c r="B58" s="16" t="s">
        <v>11</v>
      </c>
      <c r="C58" s="122">
        <f t="shared" si="2"/>
        <v>1117</v>
      </c>
      <c r="D58" s="122">
        <f t="shared" si="2"/>
        <v>2920</v>
      </c>
      <c r="E58" s="122">
        <f t="shared" si="2"/>
        <v>3563</v>
      </c>
      <c r="F58" s="122">
        <f t="shared" si="2"/>
        <v>1257</v>
      </c>
      <c r="G58" s="122">
        <f t="shared" si="2"/>
        <v>3106</v>
      </c>
      <c r="H58" s="122">
        <f t="shared" si="2"/>
        <v>1472</v>
      </c>
      <c r="I58" s="122">
        <f t="shared" si="2"/>
        <v>1083</v>
      </c>
      <c r="J58" s="122">
        <f t="shared" si="2"/>
        <v>3484</v>
      </c>
      <c r="K58" s="122">
        <f t="shared" si="2"/>
        <v>940</v>
      </c>
      <c r="L58" s="122">
        <f t="shared" si="2"/>
        <v>18942</v>
      </c>
    </row>
  </sheetData>
  <phoneticPr fontId="21" type="noConversion"/>
  <printOptions gridLines="1"/>
  <pageMargins left="0.75" right="0.75" top="1" bottom="0.84" header="0" footer="0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workbookViewId="0">
      <selection activeCell="I23" sqref="I23"/>
    </sheetView>
  </sheetViews>
  <sheetFormatPr baseColWidth="10" defaultRowHeight="12.75"/>
  <cols>
    <col min="1" max="1" width="11.7109375" style="53" customWidth="1"/>
    <col min="2" max="2" width="8.7109375" style="53" customWidth="1"/>
    <col min="3" max="12" width="10.7109375" style="53" customWidth="1"/>
    <col min="13" max="16384" width="11.42578125" style="53"/>
  </cols>
  <sheetData>
    <row r="2" spans="1:12">
      <c r="A2" s="318" t="s">
        <v>1151</v>
      </c>
      <c r="B2" s="318"/>
      <c r="C2" s="319"/>
      <c r="D2" s="319"/>
      <c r="E2" s="319"/>
      <c r="F2" s="319"/>
      <c r="G2" s="319"/>
      <c r="H2" s="319"/>
      <c r="I2" s="319"/>
      <c r="J2" s="319"/>
      <c r="K2" s="319"/>
      <c r="L2" s="319"/>
    </row>
    <row r="3" spans="1:12">
      <c r="A3" s="320"/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</row>
    <row r="4" spans="1:12">
      <c r="A4" s="71"/>
      <c r="B4" s="321"/>
      <c r="C4" s="317" t="s">
        <v>0</v>
      </c>
      <c r="D4" s="317" t="s">
        <v>1</v>
      </c>
      <c r="E4" s="317" t="s">
        <v>2</v>
      </c>
      <c r="F4" s="317" t="s">
        <v>3</v>
      </c>
      <c r="G4" s="317" t="s">
        <v>4</v>
      </c>
      <c r="H4" s="317" t="s">
        <v>5</v>
      </c>
      <c r="I4" s="317" t="s">
        <v>6</v>
      </c>
      <c r="J4" s="317" t="s">
        <v>7</v>
      </c>
      <c r="K4" s="317" t="s">
        <v>8</v>
      </c>
      <c r="L4" s="317" t="s">
        <v>9</v>
      </c>
    </row>
    <row r="5" spans="1:12">
      <c r="A5" s="1" t="s">
        <v>30</v>
      </c>
      <c r="B5" s="1" t="s">
        <v>10</v>
      </c>
      <c r="C5" s="322">
        <v>1</v>
      </c>
      <c r="D5" s="322">
        <v>7</v>
      </c>
      <c r="E5" s="322">
        <v>1</v>
      </c>
      <c r="F5" s="322"/>
      <c r="G5" s="322">
        <v>1</v>
      </c>
      <c r="H5" s="322">
        <v>1</v>
      </c>
      <c r="I5" s="322">
        <v>2</v>
      </c>
      <c r="J5" s="322">
        <v>19</v>
      </c>
      <c r="K5" s="322">
        <v>2</v>
      </c>
      <c r="L5" s="89">
        <f>SUM(C5:K5)</f>
        <v>34</v>
      </c>
    </row>
    <row r="6" spans="1:12">
      <c r="A6" s="1"/>
      <c r="B6" s="1" t="s">
        <v>109</v>
      </c>
      <c r="C6" s="220"/>
      <c r="D6" s="220">
        <v>2</v>
      </c>
      <c r="E6" s="220"/>
      <c r="F6" s="220"/>
      <c r="G6" s="220"/>
      <c r="H6" s="220"/>
      <c r="I6" s="220">
        <v>1</v>
      </c>
      <c r="J6" s="220">
        <v>4</v>
      </c>
      <c r="K6" s="220"/>
      <c r="L6" s="89">
        <f t="shared" ref="L6:L31" si="0">SUM(C6:K6)</f>
        <v>7</v>
      </c>
    </row>
    <row r="7" spans="1:12">
      <c r="A7" s="1"/>
      <c r="B7" s="1" t="s">
        <v>11</v>
      </c>
      <c r="C7" s="220">
        <v>1</v>
      </c>
      <c r="D7" s="220">
        <v>5</v>
      </c>
      <c r="E7" s="220">
        <v>1</v>
      </c>
      <c r="F7" s="220"/>
      <c r="G7" s="220">
        <v>1</v>
      </c>
      <c r="H7" s="220">
        <v>1</v>
      </c>
      <c r="I7" s="220">
        <v>1</v>
      </c>
      <c r="J7" s="220">
        <v>15</v>
      </c>
      <c r="K7" s="220">
        <v>2</v>
      </c>
      <c r="L7" s="89">
        <f t="shared" si="0"/>
        <v>27</v>
      </c>
    </row>
    <row r="8" spans="1:12">
      <c r="A8" s="1" t="s">
        <v>31</v>
      </c>
      <c r="B8" s="1" t="s">
        <v>10</v>
      </c>
      <c r="C8" s="220"/>
      <c r="D8" s="220">
        <v>18</v>
      </c>
      <c r="E8" s="220">
        <v>7</v>
      </c>
      <c r="F8" s="220"/>
      <c r="G8" s="220"/>
      <c r="H8" s="220">
        <v>5</v>
      </c>
      <c r="I8" s="220">
        <v>9</v>
      </c>
      <c r="J8" s="220">
        <v>30</v>
      </c>
      <c r="K8" s="220">
        <v>7</v>
      </c>
      <c r="L8" s="89">
        <f t="shared" si="0"/>
        <v>76</v>
      </c>
    </row>
    <row r="9" spans="1:12">
      <c r="A9" s="1"/>
      <c r="B9" s="1" t="s">
        <v>109</v>
      </c>
      <c r="C9" s="220"/>
      <c r="D9" s="220">
        <v>3</v>
      </c>
      <c r="E9" s="220">
        <v>3</v>
      </c>
      <c r="F9" s="220"/>
      <c r="G9" s="220"/>
      <c r="H9" s="220">
        <v>2</v>
      </c>
      <c r="I9" s="220">
        <v>4</v>
      </c>
      <c r="J9" s="220">
        <v>8</v>
      </c>
      <c r="K9" s="220"/>
      <c r="L9" s="89">
        <f t="shared" si="0"/>
        <v>20</v>
      </c>
    </row>
    <row r="10" spans="1:12">
      <c r="A10" s="1"/>
      <c r="B10" s="1" t="s">
        <v>11</v>
      </c>
      <c r="C10" s="220"/>
      <c r="D10" s="220">
        <v>15</v>
      </c>
      <c r="E10" s="220">
        <v>4</v>
      </c>
      <c r="F10" s="220"/>
      <c r="G10" s="220"/>
      <c r="H10" s="220">
        <v>3</v>
      </c>
      <c r="I10" s="220">
        <v>5</v>
      </c>
      <c r="J10" s="220">
        <v>22</v>
      </c>
      <c r="K10" s="220">
        <v>7</v>
      </c>
      <c r="L10" s="89">
        <f t="shared" si="0"/>
        <v>56</v>
      </c>
    </row>
    <row r="11" spans="1:12">
      <c r="A11" s="1" t="s">
        <v>117</v>
      </c>
      <c r="B11" s="1" t="s">
        <v>10</v>
      </c>
      <c r="C11" s="220">
        <v>1</v>
      </c>
      <c r="D11" s="220">
        <v>23</v>
      </c>
      <c r="E11" s="220">
        <v>4</v>
      </c>
      <c r="F11" s="220">
        <v>1</v>
      </c>
      <c r="G11" s="220">
        <v>3</v>
      </c>
      <c r="H11" s="220">
        <v>3</v>
      </c>
      <c r="I11" s="220">
        <v>11</v>
      </c>
      <c r="J11" s="220">
        <v>27</v>
      </c>
      <c r="K11" s="220">
        <v>14</v>
      </c>
      <c r="L11" s="89">
        <f t="shared" si="0"/>
        <v>87</v>
      </c>
    </row>
    <row r="12" spans="1:12">
      <c r="A12" s="1"/>
      <c r="B12" s="1" t="s">
        <v>109</v>
      </c>
      <c r="C12" s="220"/>
      <c r="D12" s="220">
        <v>5</v>
      </c>
      <c r="E12" s="220">
        <v>1</v>
      </c>
      <c r="F12" s="220"/>
      <c r="G12" s="220">
        <v>1</v>
      </c>
      <c r="H12" s="220">
        <v>2</v>
      </c>
      <c r="I12" s="220">
        <v>5</v>
      </c>
      <c r="J12" s="220">
        <v>14</v>
      </c>
      <c r="K12" s="220">
        <v>3</v>
      </c>
      <c r="L12" s="89">
        <f t="shared" si="0"/>
        <v>31</v>
      </c>
    </row>
    <row r="13" spans="1:12">
      <c r="B13" s="1" t="s">
        <v>11</v>
      </c>
      <c r="C13" s="220">
        <v>1</v>
      </c>
      <c r="D13" s="220">
        <v>18</v>
      </c>
      <c r="E13" s="220">
        <v>3</v>
      </c>
      <c r="F13" s="220">
        <v>1</v>
      </c>
      <c r="G13" s="220">
        <v>2</v>
      </c>
      <c r="H13" s="220">
        <v>1</v>
      </c>
      <c r="I13" s="220">
        <v>6</v>
      </c>
      <c r="J13" s="220">
        <v>13</v>
      </c>
      <c r="K13" s="220">
        <v>11</v>
      </c>
      <c r="L13" s="89">
        <f t="shared" si="0"/>
        <v>56</v>
      </c>
    </row>
    <row r="14" spans="1:12">
      <c r="A14" s="1" t="s">
        <v>34</v>
      </c>
      <c r="B14" s="64" t="s">
        <v>10</v>
      </c>
      <c r="C14" s="220">
        <v>2</v>
      </c>
      <c r="D14" s="220">
        <v>21</v>
      </c>
      <c r="E14" s="220">
        <v>2</v>
      </c>
      <c r="F14" s="220">
        <v>2</v>
      </c>
      <c r="G14" s="220"/>
      <c r="H14" s="220">
        <v>9</v>
      </c>
      <c r="I14" s="220">
        <v>8</v>
      </c>
      <c r="J14" s="220">
        <v>29</v>
      </c>
      <c r="K14" s="220">
        <v>13</v>
      </c>
      <c r="L14" s="89">
        <f t="shared" si="0"/>
        <v>86</v>
      </c>
    </row>
    <row r="15" spans="1:12">
      <c r="A15" s="1"/>
      <c r="B15" s="1" t="s">
        <v>109</v>
      </c>
      <c r="C15" s="220">
        <v>1</v>
      </c>
      <c r="D15" s="220">
        <v>3</v>
      </c>
      <c r="E15" s="220">
        <v>1</v>
      </c>
      <c r="F15" s="220"/>
      <c r="G15" s="220"/>
      <c r="H15" s="220">
        <v>3</v>
      </c>
      <c r="I15" s="220">
        <v>2</v>
      </c>
      <c r="J15" s="220">
        <v>12</v>
      </c>
      <c r="K15" s="220">
        <v>1</v>
      </c>
      <c r="L15" s="89">
        <f t="shared" si="0"/>
        <v>23</v>
      </c>
    </row>
    <row r="16" spans="1:12">
      <c r="A16" s="233"/>
      <c r="B16" s="64" t="s">
        <v>11</v>
      </c>
      <c r="C16" s="220">
        <v>1</v>
      </c>
      <c r="D16" s="220">
        <v>18</v>
      </c>
      <c r="E16" s="220">
        <v>1</v>
      </c>
      <c r="F16" s="220">
        <v>2</v>
      </c>
      <c r="G16" s="220"/>
      <c r="H16" s="220">
        <v>6</v>
      </c>
      <c r="I16" s="220">
        <v>6</v>
      </c>
      <c r="J16" s="220">
        <v>17</v>
      </c>
      <c r="K16" s="220">
        <v>12</v>
      </c>
      <c r="L16" s="89">
        <f t="shared" si="0"/>
        <v>63</v>
      </c>
    </row>
    <row r="17" spans="1:12">
      <c r="A17" s="233" t="s">
        <v>35</v>
      </c>
      <c r="B17" s="1" t="s">
        <v>10</v>
      </c>
      <c r="C17" s="220">
        <v>2</v>
      </c>
      <c r="D17" s="220">
        <v>6</v>
      </c>
      <c r="E17" s="220">
        <v>7</v>
      </c>
      <c r="F17" s="220"/>
      <c r="G17" s="220">
        <v>4</v>
      </c>
      <c r="H17" s="220">
        <v>7</v>
      </c>
      <c r="I17" s="220">
        <v>15</v>
      </c>
      <c r="J17" s="220">
        <v>22</v>
      </c>
      <c r="K17" s="220">
        <v>11</v>
      </c>
      <c r="L17" s="89">
        <f t="shared" si="0"/>
        <v>74</v>
      </c>
    </row>
    <row r="18" spans="1:12">
      <c r="A18" s="233"/>
      <c r="B18" s="1" t="s">
        <v>109</v>
      </c>
      <c r="C18" s="220"/>
      <c r="D18" s="220">
        <v>1</v>
      </c>
      <c r="E18" s="220"/>
      <c r="F18" s="220"/>
      <c r="G18" s="220">
        <v>1</v>
      </c>
      <c r="H18" s="220">
        <v>5</v>
      </c>
      <c r="I18" s="220">
        <v>4</v>
      </c>
      <c r="J18" s="220">
        <v>8</v>
      </c>
      <c r="K18" s="220">
        <v>4</v>
      </c>
      <c r="L18" s="89">
        <f t="shared" si="0"/>
        <v>23</v>
      </c>
    </row>
    <row r="19" spans="1:12">
      <c r="A19" s="233"/>
      <c r="B19" s="1" t="s">
        <v>11</v>
      </c>
      <c r="C19" s="220">
        <v>2</v>
      </c>
      <c r="D19" s="220">
        <v>5</v>
      </c>
      <c r="E19" s="220">
        <v>7</v>
      </c>
      <c r="F19" s="220"/>
      <c r="G19" s="220">
        <v>3</v>
      </c>
      <c r="H19" s="220">
        <v>2</v>
      </c>
      <c r="I19" s="220">
        <v>11</v>
      </c>
      <c r="J19" s="220">
        <v>14</v>
      </c>
      <c r="K19" s="220">
        <v>7</v>
      </c>
      <c r="L19" s="89">
        <f t="shared" si="0"/>
        <v>51</v>
      </c>
    </row>
    <row r="20" spans="1:12">
      <c r="A20" s="233" t="s">
        <v>36</v>
      </c>
      <c r="B20" s="1" t="s">
        <v>10</v>
      </c>
      <c r="C20" s="220">
        <v>1</v>
      </c>
      <c r="D20" s="220">
        <v>6</v>
      </c>
      <c r="E20" s="220">
        <v>3</v>
      </c>
      <c r="F20" s="220">
        <v>1</v>
      </c>
      <c r="G20" s="220"/>
      <c r="H20" s="220">
        <v>9</v>
      </c>
      <c r="I20" s="220">
        <v>8</v>
      </c>
      <c r="J20" s="220">
        <v>18</v>
      </c>
      <c r="K20" s="220">
        <v>27</v>
      </c>
      <c r="L20" s="89">
        <f t="shared" si="0"/>
        <v>73</v>
      </c>
    </row>
    <row r="21" spans="1:12">
      <c r="A21" s="233"/>
      <c r="B21" s="1" t="s">
        <v>109</v>
      </c>
      <c r="C21" s="220"/>
      <c r="D21" s="220"/>
      <c r="E21" s="220"/>
      <c r="F21" s="220"/>
      <c r="G21" s="220"/>
      <c r="H21" s="220">
        <v>2</v>
      </c>
      <c r="I21" s="220">
        <v>2</v>
      </c>
      <c r="J21" s="220">
        <v>4</v>
      </c>
      <c r="K21" s="220">
        <v>6</v>
      </c>
      <c r="L21" s="89">
        <f t="shared" si="0"/>
        <v>14</v>
      </c>
    </row>
    <row r="22" spans="1:12">
      <c r="A22" s="233"/>
      <c r="B22" s="1" t="s">
        <v>11</v>
      </c>
      <c r="C22" s="220">
        <v>1</v>
      </c>
      <c r="D22" s="220">
        <v>6</v>
      </c>
      <c r="E22" s="220">
        <v>3</v>
      </c>
      <c r="F22" s="220">
        <v>1</v>
      </c>
      <c r="G22" s="220"/>
      <c r="H22" s="220">
        <v>7</v>
      </c>
      <c r="I22" s="220">
        <v>6</v>
      </c>
      <c r="J22" s="220">
        <v>14</v>
      </c>
      <c r="K22" s="220">
        <v>21</v>
      </c>
      <c r="L22" s="89">
        <f t="shared" si="0"/>
        <v>59</v>
      </c>
    </row>
    <row r="23" spans="1:12">
      <c r="A23" s="233" t="s">
        <v>37</v>
      </c>
      <c r="B23" s="1" t="s">
        <v>10</v>
      </c>
      <c r="C23" s="220"/>
      <c r="D23" s="220">
        <v>3</v>
      </c>
      <c r="E23" s="220">
        <v>4</v>
      </c>
      <c r="F23" s="220">
        <v>2</v>
      </c>
      <c r="G23" s="220">
        <v>2</v>
      </c>
      <c r="H23" s="220">
        <v>3</v>
      </c>
      <c r="I23" s="220">
        <v>7</v>
      </c>
      <c r="J23" s="220">
        <v>21</v>
      </c>
      <c r="K23" s="220">
        <v>4</v>
      </c>
      <c r="L23" s="89">
        <f t="shared" si="0"/>
        <v>46</v>
      </c>
    </row>
    <row r="24" spans="1:12">
      <c r="A24" s="233"/>
      <c r="B24" s="1" t="s">
        <v>109</v>
      </c>
      <c r="C24" s="220"/>
      <c r="D24" s="220">
        <v>2</v>
      </c>
      <c r="E24" s="220">
        <v>1</v>
      </c>
      <c r="F24" s="220">
        <v>1</v>
      </c>
      <c r="G24" s="220">
        <v>1</v>
      </c>
      <c r="H24" s="220"/>
      <c r="I24" s="220">
        <v>2</v>
      </c>
      <c r="J24" s="220">
        <v>11</v>
      </c>
      <c r="K24" s="220"/>
      <c r="L24" s="89">
        <f t="shared" si="0"/>
        <v>18</v>
      </c>
    </row>
    <row r="25" spans="1:12">
      <c r="A25" s="233"/>
      <c r="B25" s="1" t="s">
        <v>11</v>
      </c>
      <c r="C25" s="220"/>
      <c r="D25" s="220">
        <v>1</v>
      </c>
      <c r="E25" s="220">
        <v>3</v>
      </c>
      <c r="F25" s="220">
        <v>1</v>
      </c>
      <c r="G25" s="220">
        <v>1</v>
      </c>
      <c r="H25" s="220">
        <v>3</v>
      </c>
      <c r="I25" s="220">
        <v>5</v>
      </c>
      <c r="J25" s="220">
        <v>10</v>
      </c>
      <c r="K25" s="220">
        <v>4</v>
      </c>
      <c r="L25" s="89">
        <f t="shared" si="0"/>
        <v>28</v>
      </c>
    </row>
    <row r="26" spans="1:12">
      <c r="A26" s="233" t="s">
        <v>38</v>
      </c>
      <c r="B26" s="1" t="s">
        <v>10</v>
      </c>
      <c r="C26" s="220">
        <v>5</v>
      </c>
      <c r="D26" s="220">
        <v>9</v>
      </c>
      <c r="E26" s="220">
        <v>4</v>
      </c>
      <c r="F26" s="220">
        <v>10</v>
      </c>
      <c r="G26" s="220">
        <v>4</v>
      </c>
      <c r="H26" s="220">
        <v>19</v>
      </c>
      <c r="I26" s="220">
        <v>15</v>
      </c>
      <c r="J26" s="220">
        <v>36</v>
      </c>
      <c r="K26" s="220">
        <v>40</v>
      </c>
      <c r="L26" s="89">
        <f t="shared" si="0"/>
        <v>142</v>
      </c>
    </row>
    <row r="27" spans="1:12">
      <c r="A27" s="233"/>
      <c r="B27" s="1" t="s">
        <v>109</v>
      </c>
      <c r="C27" s="220">
        <v>1</v>
      </c>
      <c r="D27" s="220">
        <v>1</v>
      </c>
      <c r="E27" s="220">
        <v>1</v>
      </c>
      <c r="F27" s="220">
        <v>1</v>
      </c>
      <c r="G27" s="220">
        <v>2</v>
      </c>
      <c r="H27" s="220">
        <v>11</v>
      </c>
      <c r="I27" s="220">
        <v>9</v>
      </c>
      <c r="J27" s="220">
        <v>16</v>
      </c>
      <c r="K27" s="220">
        <v>6</v>
      </c>
      <c r="L27" s="89">
        <f t="shared" si="0"/>
        <v>48</v>
      </c>
    </row>
    <row r="28" spans="1:12">
      <c r="A28" s="233"/>
      <c r="B28" s="1" t="s">
        <v>11</v>
      </c>
      <c r="C28" s="220">
        <v>4</v>
      </c>
      <c r="D28" s="220">
        <v>8</v>
      </c>
      <c r="E28" s="220">
        <v>3</v>
      </c>
      <c r="F28" s="220">
        <v>9</v>
      </c>
      <c r="G28" s="220">
        <v>2</v>
      </c>
      <c r="H28" s="220">
        <v>8</v>
      </c>
      <c r="I28" s="220">
        <v>6</v>
      </c>
      <c r="J28" s="220">
        <v>20</v>
      </c>
      <c r="K28" s="220">
        <v>34</v>
      </c>
      <c r="L28" s="89">
        <f t="shared" si="0"/>
        <v>94</v>
      </c>
    </row>
    <row r="29" spans="1:12">
      <c r="A29" s="233" t="s">
        <v>120</v>
      </c>
      <c r="B29" s="1" t="s">
        <v>10</v>
      </c>
      <c r="C29" s="220">
        <v>7</v>
      </c>
      <c r="D29" s="220">
        <v>4</v>
      </c>
      <c r="E29" s="220">
        <v>10</v>
      </c>
      <c r="F29" s="220">
        <v>8</v>
      </c>
      <c r="G29" s="220">
        <v>15</v>
      </c>
      <c r="H29" s="220">
        <v>14</v>
      </c>
      <c r="I29" s="220">
        <v>6</v>
      </c>
      <c r="J29" s="220">
        <v>48</v>
      </c>
      <c r="K29" s="220">
        <v>11</v>
      </c>
      <c r="L29" s="89">
        <f t="shared" si="0"/>
        <v>123</v>
      </c>
    </row>
    <row r="30" spans="1:12">
      <c r="A30" s="233"/>
      <c r="B30" s="1" t="s">
        <v>109</v>
      </c>
      <c r="C30" s="220">
        <v>2</v>
      </c>
      <c r="D30" s="220">
        <v>1</v>
      </c>
      <c r="E30" s="220">
        <v>2</v>
      </c>
      <c r="F30" s="220">
        <v>1</v>
      </c>
      <c r="G30" s="220">
        <v>4</v>
      </c>
      <c r="H30" s="220">
        <v>12</v>
      </c>
      <c r="I30" s="220">
        <v>2</v>
      </c>
      <c r="J30" s="220">
        <v>26</v>
      </c>
      <c r="K30" s="220">
        <v>5</v>
      </c>
      <c r="L30" s="89">
        <f t="shared" si="0"/>
        <v>55</v>
      </c>
    </row>
    <row r="31" spans="1:12">
      <c r="A31" s="233"/>
      <c r="B31" s="1" t="s">
        <v>11</v>
      </c>
      <c r="C31" s="220">
        <v>5</v>
      </c>
      <c r="D31" s="220">
        <v>3</v>
      </c>
      <c r="E31" s="220">
        <v>8</v>
      </c>
      <c r="F31" s="220">
        <v>7</v>
      </c>
      <c r="G31" s="220">
        <v>11</v>
      </c>
      <c r="H31" s="220">
        <v>2</v>
      </c>
      <c r="I31" s="220">
        <v>4</v>
      </c>
      <c r="J31" s="220">
        <v>22</v>
      </c>
      <c r="K31" s="220">
        <v>6</v>
      </c>
      <c r="L31" s="89">
        <f t="shared" si="0"/>
        <v>68</v>
      </c>
    </row>
    <row r="32" spans="1:12">
      <c r="A32" s="89" t="s">
        <v>10</v>
      </c>
      <c r="B32" s="89" t="s">
        <v>10</v>
      </c>
      <c r="C32" s="89">
        <f>SUM(C5+C8+C11+C14+C17+C20+C23+C26+C29)</f>
        <v>19</v>
      </c>
      <c r="D32" s="89">
        <f t="shared" ref="D32:L32" si="1">SUM(D5+D8+D11+D14+D17+D20+D23+D26+D29)</f>
        <v>97</v>
      </c>
      <c r="E32" s="89">
        <f t="shared" si="1"/>
        <v>42</v>
      </c>
      <c r="F32" s="89">
        <f t="shared" si="1"/>
        <v>24</v>
      </c>
      <c r="G32" s="89">
        <f t="shared" si="1"/>
        <v>29</v>
      </c>
      <c r="H32" s="89">
        <f t="shared" si="1"/>
        <v>70</v>
      </c>
      <c r="I32" s="89">
        <f t="shared" si="1"/>
        <v>81</v>
      </c>
      <c r="J32" s="89">
        <f t="shared" si="1"/>
        <v>250</v>
      </c>
      <c r="K32" s="89">
        <f t="shared" si="1"/>
        <v>129</v>
      </c>
      <c r="L32" s="89">
        <f t="shared" si="1"/>
        <v>741</v>
      </c>
    </row>
    <row r="33" spans="1:12">
      <c r="A33" s="89"/>
      <c r="B33" s="12" t="s">
        <v>109</v>
      </c>
      <c r="C33" s="89">
        <f t="shared" ref="C33:L34" si="2">SUM(C6+C9+C12+C15+C18+C21+C24+C27+C30)</f>
        <v>4</v>
      </c>
      <c r="D33" s="89">
        <f t="shared" si="2"/>
        <v>18</v>
      </c>
      <c r="E33" s="89">
        <f t="shared" si="2"/>
        <v>9</v>
      </c>
      <c r="F33" s="89">
        <f t="shared" si="2"/>
        <v>3</v>
      </c>
      <c r="G33" s="89">
        <f t="shared" si="2"/>
        <v>9</v>
      </c>
      <c r="H33" s="89">
        <f t="shared" si="2"/>
        <v>37</v>
      </c>
      <c r="I33" s="89">
        <f t="shared" si="2"/>
        <v>31</v>
      </c>
      <c r="J33" s="89">
        <f t="shared" si="2"/>
        <v>103</v>
      </c>
      <c r="K33" s="89">
        <f t="shared" si="2"/>
        <v>25</v>
      </c>
      <c r="L33" s="89">
        <f t="shared" si="2"/>
        <v>239</v>
      </c>
    </row>
    <row r="34" spans="1:12">
      <c r="A34" s="89"/>
      <c r="B34" s="89" t="s">
        <v>11</v>
      </c>
      <c r="C34" s="89">
        <f t="shared" si="2"/>
        <v>15</v>
      </c>
      <c r="D34" s="89">
        <f t="shared" si="2"/>
        <v>79</v>
      </c>
      <c r="E34" s="89">
        <f t="shared" si="2"/>
        <v>33</v>
      </c>
      <c r="F34" s="89">
        <f t="shared" si="2"/>
        <v>21</v>
      </c>
      <c r="G34" s="89">
        <f t="shared" si="2"/>
        <v>20</v>
      </c>
      <c r="H34" s="89">
        <f t="shared" si="2"/>
        <v>33</v>
      </c>
      <c r="I34" s="89">
        <f t="shared" si="2"/>
        <v>50</v>
      </c>
      <c r="J34" s="89">
        <f t="shared" si="2"/>
        <v>147</v>
      </c>
      <c r="K34" s="89">
        <f t="shared" si="2"/>
        <v>104</v>
      </c>
      <c r="L34" s="89">
        <f t="shared" si="2"/>
        <v>502</v>
      </c>
    </row>
  </sheetData>
  <phoneticPr fontId="21" type="noConversion"/>
  <pageMargins left="0.75" right="0.75" top="1" bottom="1" header="0" footer="0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sqref="A1:H1"/>
    </sheetView>
  </sheetViews>
  <sheetFormatPr baseColWidth="10" defaultRowHeight="12.75"/>
  <cols>
    <col min="1" max="1" width="9.42578125" style="53" customWidth="1"/>
    <col min="2" max="2" width="8.7109375" style="53" customWidth="1"/>
    <col min="3" max="3" width="8.85546875" style="53" customWidth="1"/>
    <col min="4" max="11" width="8.7109375" style="53" customWidth="1"/>
    <col min="12" max="12" width="11.5703125" style="53" customWidth="1"/>
    <col min="13" max="16384" width="11.42578125" style="53"/>
  </cols>
  <sheetData>
    <row r="1" spans="1:12">
      <c r="A1" s="377" t="s">
        <v>1141</v>
      </c>
      <c r="B1" s="378"/>
      <c r="C1" s="378"/>
      <c r="D1" s="378"/>
      <c r="E1" s="378"/>
      <c r="F1" s="378"/>
      <c r="G1" s="378"/>
      <c r="H1" s="379"/>
      <c r="I1" s="379"/>
      <c r="J1" s="379"/>
      <c r="K1" s="379"/>
      <c r="L1" s="380"/>
    </row>
    <row r="2" spans="1:12">
      <c r="A2" s="381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382"/>
    </row>
    <row r="3" spans="1:12">
      <c r="A3" s="381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382"/>
    </row>
    <row r="4" spans="1:12">
      <c r="A4" s="326"/>
      <c r="B4" s="175"/>
      <c r="C4" s="176" t="s">
        <v>0</v>
      </c>
      <c r="D4" s="176" t="s">
        <v>1</v>
      </c>
      <c r="E4" s="176" t="s">
        <v>2</v>
      </c>
      <c r="F4" s="176" t="s">
        <v>3</v>
      </c>
      <c r="G4" s="176" t="s">
        <v>4</v>
      </c>
      <c r="H4" s="176" t="s">
        <v>5</v>
      </c>
      <c r="I4" s="176" t="s">
        <v>6</v>
      </c>
      <c r="J4" s="176" t="s">
        <v>7</v>
      </c>
      <c r="K4" s="176" t="s">
        <v>8</v>
      </c>
      <c r="L4" s="327" t="s">
        <v>9</v>
      </c>
    </row>
    <row r="5" spans="1:12">
      <c r="A5" s="383" t="s">
        <v>28</v>
      </c>
      <c r="B5" s="165" t="s">
        <v>10</v>
      </c>
      <c r="C5" s="384"/>
      <c r="D5" s="384"/>
      <c r="E5" s="384"/>
      <c r="F5" s="384">
        <v>1</v>
      </c>
      <c r="G5" s="176"/>
      <c r="H5" s="176"/>
      <c r="I5" s="176"/>
      <c r="J5" s="176"/>
      <c r="K5" s="176"/>
      <c r="L5" s="327">
        <f>SUM(C5:K5)</f>
        <v>1</v>
      </c>
    </row>
    <row r="6" spans="1:12" ht="12" customHeight="1">
      <c r="A6" s="383"/>
      <c r="B6" s="165" t="s">
        <v>109</v>
      </c>
      <c r="C6" s="384"/>
      <c r="D6" s="384"/>
      <c r="E6" s="384"/>
      <c r="F6" s="384">
        <v>1</v>
      </c>
      <c r="G6" s="176"/>
      <c r="H6" s="176"/>
      <c r="I6" s="176"/>
      <c r="J6" s="176"/>
      <c r="K6" s="176"/>
      <c r="L6" s="327">
        <f t="shared" ref="L6:L37" si="0">SUM(C6:K6)</f>
        <v>1</v>
      </c>
    </row>
    <row r="7" spans="1:12">
      <c r="A7" s="383"/>
      <c r="B7" s="165" t="s">
        <v>11</v>
      </c>
      <c r="C7" s="384"/>
      <c r="D7" s="384"/>
      <c r="E7" s="384"/>
      <c r="F7" s="384"/>
      <c r="G7" s="176"/>
      <c r="H7" s="176"/>
      <c r="I7" s="176"/>
      <c r="J7" s="176"/>
      <c r="K7" s="176"/>
      <c r="L7" s="327">
        <f t="shared" si="0"/>
        <v>0</v>
      </c>
    </row>
    <row r="8" spans="1:12" ht="12" customHeight="1">
      <c r="A8" s="383" t="s">
        <v>29</v>
      </c>
      <c r="B8" s="165" t="s">
        <v>10</v>
      </c>
      <c r="C8" s="384"/>
      <c r="D8" s="384">
        <v>1</v>
      </c>
      <c r="E8" s="384"/>
      <c r="F8" s="384">
        <v>15</v>
      </c>
      <c r="G8" s="176"/>
      <c r="H8" s="176"/>
      <c r="I8" s="176"/>
      <c r="J8" s="176"/>
      <c r="K8" s="176"/>
      <c r="L8" s="327">
        <f t="shared" si="0"/>
        <v>16</v>
      </c>
    </row>
    <row r="9" spans="1:12" ht="12" customHeight="1">
      <c r="A9" s="326"/>
      <c r="B9" s="165" t="s">
        <v>109</v>
      </c>
      <c r="C9" s="384"/>
      <c r="D9" s="384">
        <v>1</v>
      </c>
      <c r="E9" s="384"/>
      <c r="F9" s="384">
        <v>15</v>
      </c>
      <c r="G9" s="176"/>
      <c r="H9" s="176"/>
      <c r="I9" s="176"/>
      <c r="J9" s="176"/>
      <c r="K9" s="176"/>
      <c r="L9" s="327">
        <f t="shared" si="0"/>
        <v>16</v>
      </c>
    </row>
    <row r="10" spans="1:12" ht="12" customHeight="1">
      <c r="A10" s="326"/>
      <c r="B10" s="165" t="s">
        <v>11</v>
      </c>
      <c r="C10" s="176"/>
      <c r="D10" s="176"/>
      <c r="E10" s="176"/>
      <c r="F10" s="176"/>
      <c r="G10" s="176"/>
      <c r="H10" s="176"/>
      <c r="I10" s="176"/>
      <c r="J10" s="176"/>
      <c r="K10" s="176"/>
      <c r="L10" s="327">
        <f t="shared" si="0"/>
        <v>0</v>
      </c>
    </row>
    <row r="11" spans="1:12" ht="12" customHeight="1">
      <c r="A11" s="383" t="s">
        <v>30</v>
      </c>
      <c r="B11" s="165" t="s">
        <v>10</v>
      </c>
      <c r="C11" s="385"/>
      <c r="D11" s="385">
        <v>2</v>
      </c>
      <c r="E11" s="385"/>
      <c r="F11" s="385">
        <v>10</v>
      </c>
      <c r="G11" s="385"/>
      <c r="H11" s="385"/>
      <c r="I11" s="385">
        <v>5</v>
      </c>
      <c r="J11" s="385"/>
      <c r="K11" s="385"/>
      <c r="L11" s="327">
        <f t="shared" si="0"/>
        <v>17</v>
      </c>
    </row>
    <row r="12" spans="1:12" ht="12" customHeight="1">
      <c r="A12" s="383"/>
      <c r="B12" s="165" t="s">
        <v>109</v>
      </c>
      <c r="C12" s="331"/>
      <c r="D12" s="331">
        <v>2</v>
      </c>
      <c r="E12" s="331"/>
      <c r="F12" s="331">
        <v>10</v>
      </c>
      <c r="G12" s="331"/>
      <c r="H12" s="331"/>
      <c r="I12" s="331">
        <v>5</v>
      </c>
      <c r="J12" s="331"/>
      <c r="K12" s="331"/>
      <c r="L12" s="327">
        <f t="shared" si="0"/>
        <v>17</v>
      </c>
    </row>
    <row r="13" spans="1:12" ht="12" customHeight="1">
      <c r="A13" s="383"/>
      <c r="B13" s="165" t="s">
        <v>11</v>
      </c>
      <c r="C13" s="331"/>
      <c r="D13" s="331"/>
      <c r="E13" s="331"/>
      <c r="F13" s="331"/>
      <c r="G13" s="331"/>
      <c r="H13" s="331"/>
      <c r="I13" s="331"/>
      <c r="J13" s="331"/>
      <c r="K13" s="331"/>
      <c r="L13" s="327">
        <f t="shared" si="0"/>
        <v>0</v>
      </c>
    </row>
    <row r="14" spans="1:12" ht="12" customHeight="1">
      <c r="A14" s="383" t="s">
        <v>31</v>
      </c>
      <c r="B14" s="165" t="s">
        <v>10</v>
      </c>
      <c r="C14" s="331"/>
      <c r="D14" s="331"/>
      <c r="E14" s="331"/>
      <c r="F14" s="331">
        <v>1</v>
      </c>
      <c r="G14" s="331"/>
      <c r="H14" s="331"/>
      <c r="I14" s="331">
        <v>4</v>
      </c>
      <c r="J14" s="331"/>
      <c r="K14" s="331"/>
      <c r="L14" s="327">
        <f t="shared" si="0"/>
        <v>5</v>
      </c>
    </row>
    <row r="15" spans="1:12" ht="12" customHeight="1">
      <c r="A15" s="383"/>
      <c r="B15" s="165" t="s">
        <v>109</v>
      </c>
      <c r="C15" s="331"/>
      <c r="D15" s="331"/>
      <c r="E15" s="331"/>
      <c r="F15" s="331">
        <v>1</v>
      </c>
      <c r="G15" s="331"/>
      <c r="H15" s="331"/>
      <c r="I15" s="331">
        <v>4</v>
      </c>
      <c r="J15" s="331"/>
      <c r="K15" s="331"/>
      <c r="L15" s="327">
        <f t="shared" si="0"/>
        <v>5</v>
      </c>
    </row>
    <row r="16" spans="1:12" ht="12" customHeight="1">
      <c r="A16" s="383"/>
      <c r="B16" s="165" t="s">
        <v>11</v>
      </c>
      <c r="C16" s="331"/>
      <c r="D16" s="331"/>
      <c r="E16" s="331"/>
      <c r="F16" s="331"/>
      <c r="G16" s="331"/>
      <c r="H16" s="331"/>
      <c r="I16" s="331"/>
      <c r="J16" s="331"/>
      <c r="K16" s="331"/>
      <c r="L16" s="327">
        <f t="shared" si="0"/>
        <v>0</v>
      </c>
    </row>
    <row r="17" spans="1:12">
      <c r="A17" s="383" t="s">
        <v>117</v>
      </c>
      <c r="B17" s="165" t="s">
        <v>10</v>
      </c>
      <c r="C17" s="331"/>
      <c r="D17" s="331"/>
      <c r="E17" s="331"/>
      <c r="F17" s="331">
        <v>6</v>
      </c>
      <c r="G17" s="331"/>
      <c r="H17" s="331"/>
      <c r="I17" s="331">
        <v>4</v>
      </c>
      <c r="J17" s="331"/>
      <c r="K17" s="331"/>
      <c r="L17" s="327">
        <f t="shared" si="0"/>
        <v>10</v>
      </c>
    </row>
    <row r="18" spans="1:12" ht="12" customHeight="1">
      <c r="A18" s="383"/>
      <c r="B18" s="165" t="s">
        <v>109</v>
      </c>
      <c r="C18" s="331"/>
      <c r="D18" s="331"/>
      <c r="E18" s="331"/>
      <c r="F18" s="331">
        <v>6</v>
      </c>
      <c r="G18" s="331"/>
      <c r="H18" s="331"/>
      <c r="I18" s="331">
        <v>4</v>
      </c>
      <c r="J18" s="331"/>
      <c r="K18" s="331"/>
      <c r="L18" s="327">
        <f t="shared" si="0"/>
        <v>10</v>
      </c>
    </row>
    <row r="19" spans="1:12" ht="12" customHeight="1">
      <c r="A19" s="381"/>
      <c r="B19" s="165" t="s">
        <v>11</v>
      </c>
      <c r="C19" s="331"/>
      <c r="D19" s="331"/>
      <c r="E19" s="331"/>
      <c r="F19" s="331"/>
      <c r="G19" s="331"/>
      <c r="H19" s="331"/>
      <c r="I19" s="331"/>
      <c r="J19" s="331"/>
      <c r="K19" s="331"/>
      <c r="L19" s="327">
        <f t="shared" si="0"/>
        <v>0</v>
      </c>
    </row>
    <row r="20" spans="1:12" ht="12" customHeight="1">
      <c r="A20" s="383" t="s">
        <v>34</v>
      </c>
      <c r="B20" s="166" t="s">
        <v>10</v>
      </c>
      <c r="C20" s="331"/>
      <c r="D20" s="331">
        <v>1</v>
      </c>
      <c r="E20" s="331"/>
      <c r="F20" s="331">
        <v>2</v>
      </c>
      <c r="G20" s="331"/>
      <c r="H20" s="331"/>
      <c r="I20" s="331">
        <v>2</v>
      </c>
      <c r="J20" s="331">
        <v>1</v>
      </c>
      <c r="K20" s="331"/>
      <c r="L20" s="327">
        <f t="shared" si="0"/>
        <v>6</v>
      </c>
    </row>
    <row r="21" spans="1:12" ht="12" customHeight="1">
      <c r="A21" s="383"/>
      <c r="B21" s="165" t="s">
        <v>109</v>
      </c>
      <c r="C21" s="331"/>
      <c r="D21" s="331">
        <v>1</v>
      </c>
      <c r="E21" s="331"/>
      <c r="F21" s="331">
        <v>2</v>
      </c>
      <c r="G21" s="331"/>
      <c r="H21" s="331"/>
      <c r="I21" s="331">
        <v>2</v>
      </c>
      <c r="J21" s="331">
        <v>1</v>
      </c>
      <c r="K21" s="331"/>
      <c r="L21" s="327">
        <f t="shared" si="0"/>
        <v>6</v>
      </c>
    </row>
    <row r="22" spans="1:12" ht="12" customHeight="1">
      <c r="A22" s="386"/>
      <c r="B22" s="166" t="s">
        <v>11</v>
      </c>
      <c r="C22" s="331"/>
      <c r="D22" s="331"/>
      <c r="E22" s="331"/>
      <c r="F22" s="331"/>
      <c r="G22" s="331"/>
      <c r="H22" s="331"/>
      <c r="I22" s="331"/>
      <c r="J22" s="331"/>
      <c r="K22" s="331"/>
      <c r="L22" s="327">
        <f t="shared" si="0"/>
        <v>0</v>
      </c>
    </row>
    <row r="23" spans="1:12" ht="12" customHeight="1">
      <c r="A23" s="386" t="s">
        <v>35</v>
      </c>
      <c r="B23" s="165" t="s">
        <v>10</v>
      </c>
      <c r="C23" s="331"/>
      <c r="D23" s="331"/>
      <c r="E23" s="331"/>
      <c r="F23" s="331">
        <v>2</v>
      </c>
      <c r="G23" s="331"/>
      <c r="H23" s="331"/>
      <c r="I23" s="331">
        <v>2</v>
      </c>
      <c r="J23" s="331"/>
      <c r="K23" s="331"/>
      <c r="L23" s="327">
        <f t="shared" si="0"/>
        <v>4</v>
      </c>
    </row>
    <row r="24" spans="1:12" ht="12" customHeight="1">
      <c r="A24" s="386"/>
      <c r="B24" s="165" t="s">
        <v>109</v>
      </c>
      <c r="C24" s="331"/>
      <c r="D24" s="331"/>
      <c r="E24" s="331"/>
      <c r="F24" s="331">
        <v>1</v>
      </c>
      <c r="G24" s="331"/>
      <c r="H24" s="331"/>
      <c r="I24" s="331">
        <v>2</v>
      </c>
      <c r="J24" s="331"/>
      <c r="K24" s="331"/>
      <c r="L24" s="327">
        <f t="shared" si="0"/>
        <v>3</v>
      </c>
    </row>
    <row r="25" spans="1:12" ht="12" customHeight="1">
      <c r="A25" s="386"/>
      <c r="B25" s="165" t="s">
        <v>11</v>
      </c>
      <c r="C25" s="331"/>
      <c r="D25" s="331"/>
      <c r="E25" s="331"/>
      <c r="F25" s="331">
        <v>1</v>
      </c>
      <c r="G25" s="331"/>
      <c r="H25" s="331"/>
      <c r="I25" s="331"/>
      <c r="J25" s="331"/>
      <c r="K25" s="331"/>
      <c r="L25" s="327">
        <f t="shared" si="0"/>
        <v>1</v>
      </c>
    </row>
    <row r="26" spans="1:12" ht="12" customHeight="1">
      <c r="A26" s="386" t="s">
        <v>36</v>
      </c>
      <c r="B26" s="165" t="s">
        <v>10</v>
      </c>
      <c r="C26" s="331"/>
      <c r="D26" s="331"/>
      <c r="E26" s="331"/>
      <c r="F26" s="331"/>
      <c r="G26" s="331"/>
      <c r="H26" s="331"/>
      <c r="I26" s="331"/>
      <c r="J26" s="331"/>
      <c r="K26" s="331"/>
      <c r="L26" s="327">
        <f t="shared" si="0"/>
        <v>0</v>
      </c>
    </row>
    <row r="27" spans="1:12">
      <c r="A27" s="386"/>
      <c r="B27" s="165" t="s">
        <v>109</v>
      </c>
      <c r="C27" s="331"/>
      <c r="D27" s="331"/>
      <c r="E27" s="331"/>
      <c r="F27" s="331"/>
      <c r="G27" s="331"/>
      <c r="H27" s="331"/>
      <c r="I27" s="331"/>
      <c r="J27" s="331"/>
      <c r="K27" s="331"/>
      <c r="L27" s="327">
        <f t="shared" si="0"/>
        <v>0</v>
      </c>
    </row>
    <row r="28" spans="1:12" ht="12" customHeight="1">
      <c r="A28" s="386"/>
      <c r="B28" s="165" t="s">
        <v>11</v>
      </c>
      <c r="C28" s="331"/>
      <c r="D28" s="331"/>
      <c r="E28" s="331"/>
      <c r="F28" s="331"/>
      <c r="G28" s="331"/>
      <c r="H28" s="331"/>
      <c r="I28" s="331"/>
      <c r="J28" s="331"/>
      <c r="K28" s="331"/>
      <c r="L28" s="327">
        <f t="shared" si="0"/>
        <v>0</v>
      </c>
    </row>
    <row r="29" spans="1:12" ht="12" customHeight="1">
      <c r="A29" s="386" t="s">
        <v>37</v>
      </c>
      <c r="B29" s="165" t="s">
        <v>10</v>
      </c>
      <c r="C29" s="331"/>
      <c r="D29" s="331"/>
      <c r="E29" s="331"/>
      <c r="F29" s="331">
        <v>1</v>
      </c>
      <c r="G29" s="331"/>
      <c r="H29" s="331"/>
      <c r="I29" s="331"/>
      <c r="J29" s="331">
        <v>2</v>
      </c>
      <c r="K29" s="331"/>
      <c r="L29" s="327">
        <f t="shared" si="0"/>
        <v>3</v>
      </c>
    </row>
    <row r="30" spans="1:12" ht="12" customHeight="1">
      <c r="A30" s="386"/>
      <c r="B30" s="165" t="s">
        <v>109</v>
      </c>
      <c r="C30" s="331"/>
      <c r="D30" s="331"/>
      <c r="E30" s="331"/>
      <c r="F30" s="331">
        <v>1</v>
      </c>
      <c r="G30" s="331"/>
      <c r="H30" s="331"/>
      <c r="I30" s="331"/>
      <c r="J30" s="331">
        <v>2</v>
      </c>
      <c r="K30" s="331"/>
      <c r="L30" s="327">
        <f t="shared" si="0"/>
        <v>3</v>
      </c>
    </row>
    <row r="31" spans="1:12" ht="12" customHeight="1">
      <c r="A31" s="386"/>
      <c r="B31" s="165" t="s">
        <v>11</v>
      </c>
      <c r="C31" s="331"/>
      <c r="D31" s="331"/>
      <c r="E31" s="331"/>
      <c r="F31" s="331"/>
      <c r="G31" s="331"/>
      <c r="H31" s="331"/>
      <c r="I31" s="331"/>
      <c r="J31" s="331"/>
      <c r="K31" s="331"/>
      <c r="L31" s="327">
        <f t="shared" si="0"/>
        <v>0</v>
      </c>
    </row>
    <row r="32" spans="1:12">
      <c r="A32" s="386" t="s">
        <v>38</v>
      </c>
      <c r="B32" s="165" t="s">
        <v>10</v>
      </c>
      <c r="C32" s="331"/>
      <c r="D32" s="331">
        <v>1</v>
      </c>
      <c r="E32" s="331">
        <v>2</v>
      </c>
      <c r="F32" s="331">
        <v>9</v>
      </c>
      <c r="G32" s="331"/>
      <c r="H32" s="331"/>
      <c r="I32" s="331">
        <v>7</v>
      </c>
      <c r="J32" s="331">
        <v>4</v>
      </c>
      <c r="K32" s="331"/>
      <c r="L32" s="327">
        <f t="shared" si="0"/>
        <v>23</v>
      </c>
    </row>
    <row r="33" spans="1:12" ht="12" customHeight="1">
      <c r="A33" s="386"/>
      <c r="B33" s="165" t="s">
        <v>109</v>
      </c>
      <c r="C33" s="331"/>
      <c r="D33" s="331">
        <v>1</v>
      </c>
      <c r="E33" s="331">
        <v>2</v>
      </c>
      <c r="F33" s="331">
        <v>9</v>
      </c>
      <c r="G33" s="331"/>
      <c r="H33" s="331"/>
      <c r="I33" s="331">
        <v>7</v>
      </c>
      <c r="J33" s="331">
        <v>4</v>
      </c>
      <c r="K33" s="331"/>
      <c r="L33" s="327">
        <f t="shared" si="0"/>
        <v>23</v>
      </c>
    </row>
    <row r="34" spans="1:12">
      <c r="A34" s="386"/>
      <c r="B34" s="165" t="s">
        <v>11</v>
      </c>
      <c r="C34" s="331"/>
      <c r="D34" s="331"/>
      <c r="E34" s="331"/>
      <c r="F34" s="331"/>
      <c r="G34" s="331"/>
      <c r="H34" s="331"/>
      <c r="I34" s="331"/>
      <c r="J34" s="331"/>
      <c r="K34" s="331"/>
      <c r="L34" s="327">
        <f t="shared" si="0"/>
        <v>0</v>
      </c>
    </row>
    <row r="35" spans="1:12">
      <c r="A35" s="386" t="s">
        <v>120</v>
      </c>
      <c r="B35" s="165" t="s">
        <v>10</v>
      </c>
      <c r="C35" s="331"/>
      <c r="D35" s="331">
        <v>2</v>
      </c>
      <c r="E35" s="331">
        <v>7</v>
      </c>
      <c r="F35" s="331">
        <v>12</v>
      </c>
      <c r="G35" s="331"/>
      <c r="H35" s="331"/>
      <c r="I35" s="331">
        <v>4</v>
      </c>
      <c r="J35" s="331">
        <v>9</v>
      </c>
      <c r="K35" s="331"/>
      <c r="L35" s="327">
        <f t="shared" si="0"/>
        <v>34</v>
      </c>
    </row>
    <row r="36" spans="1:12">
      <c r="A36" s="386"/>
      <c r="B36" s="165" t="s">
        <v>109</v>
      </c>
      <c r="C36" s="331"/>
      <c r="D36" s="331">
        <v>2</v>
      </c>
      <c r="E36" s="331">
        <v>7</v>
      </c>
      <c r="F36" s="331">
        <v>12</v>
      </c>
      <c r="G36" s="331"/>
      <c r="H36" s="331"/>
      <c r="I36" s="331">
        <v>4</v>
      </c>
      <c r="J36" s="331">
        <v>9</v>
      </c>
      <c r="K36" s="331"/>
      <c r="L36" s="327">
        <f t="shared" si="0"/>
        <v>34</v>
      </c>
    </row>
    <row r="37" spans="1:12" ht="12" customHeight="1">
      <c r="A37" s="386"/>
      <c r="B37" s="165" t="s">
        <v>11</v>
      </c>
      <c r="C37" s="331"/>
      <c r="D37" s="331"/>
      <c r="E37" s="331"/>
      <c r="F37" s="331"/>
      <c r="G37" s="331"/>
      <c r="H37" s="331"/>
      <c r="I37" s="331"/>
      <c r="J37" s="331"/>
      <c r="K37" s="331"/>
      <c r="L37" s="327">
        <f t="shared" si="0"/>
        <v>0</v>
      </c>
    </row>
    <row r="38" spans="1:12" ht="12" customHeight="1">
      <c r="A38" s="387" t="s">
        <v>10</v>
      </c>
      <c r="B38" s="167" t="s">
        <v>10</v>
      </c>
      <c r="C38" s="167">
        <f>SUM(C11+C14+C17+C20+C23+C26+C29+C32+C35)</f>
        <v>0</v>
      </c>
      <c r="D38" s="167">
        <f t="shared" ref="D38:K38" si="1">SUM(D11+D14+D17+D20+D23+D26+D29+D32+D35)</f>
        <v>6</v>
      </c>
      <c r="E38" s="167">
        <f t="shared" si="1"/>
        <v>9</v>
      </c>
      <c r="F38" s="167">
        <f t="shared" si="1"/>
        <v>43</v>
      </c>
      <c r="G38" s="167">
        <f t="shared" si="1"/>
        <v>0</v>
      </c>
      <c r="H38" s="167">
        <f t="shared" si="1"/>
        <v>0</v>
      </c>
      <c r="I38" s="167">
        <f t="shared" si="1"/>
        <v>28</v>
      </c>
      <c r="J38" s="167">
        <f t="shared" si="1"/>
        <v>16</v>
      </c>
      <c r="K38" s="167">
        <f t="shared" si="1"/>
        <v>0</v>
      </c>
      <c r="L38" s="327">
        <f>L5+L8+L11+L14+L17+L20+L23+L26+L29+L32+L35</f>
        <v>119</v>
      </c>
    </row>
    <row r="39" spans="1:12" ht="12" customHeight="1">
      <c r="A39" s="387"/>
      <c r="B39" s="168" t="s">
        <v>109</v>
      </c>
      <c r="C39" s="167">
        <f t="shared" ref="C39:K40" si="2">SUM(C12+C15+C18+C21+C24+C27+C30+C33+C36)</f>
        <v>0</v>
      </c>
      <c r="D39" s="167">
        <f t="shared" si="2"/>
        <v>6</v>
      </c>
      <c r="E39" s="167">
        <f t="shared" si="2"/>
        <v>9</v>
      </c>
      <c r="F39" s="167">
        <f t="shared" si="2"/>
        <v>42</v>
      </c>
      <c r="G39" s="167">
        <f t="shared" si="2"/>
        <v>0</v>
      </c>
      <c r="H39" s="167">
        <f t="shared" si="2"/>
        <v>0</v>
      </c>
      <c r="I39" s="167">
        <f t="shared" si="2"/>
        <v>28</v>
      </c>
      <c r="J39" s="167">
        <f t="shared" si="2"/>
        <v>16</v>
      </c>
      <c r="K39" s="167">
        <f t="shared" si="2"/>
        <v>0</v>
      </c>
      <c r="L39" s="327">
        <f t="shared" ref="L39:L40" si="3">L6+L9+L12+L15+L18+L21+L24+L27+L30+L33+L36</f>
        <v>118</v>
      </c>
    </row>
    <row r="40" spans="1:12" ht="12" customHeight="1" thickBot="1">
      <c r="A40" s="388"/>
      <c r="B40" s="389" t="s">
        <v>11</v>
      </c>
      <c r="C40" s="389">
        <f t="shared" si="2"/>
        <v>0</v>
      </c>
      <c r="D40" s="389">
        <f t="shared" si="2"/>
        <v>0</v>
      </c>
      <c r="E40" s="389">
        <f t="shared" si="2"/>
        <v>0</v>
      </c>
      <c r="F40" s="389">
        <f t="shared" si="2"/>
        <v>1</v>
      </c>
      <c r="G40" s="389">
        <f t="shared" si="2"/>
        <v>0</v>
      </c>
      <c r="H40" s="389">
        <f t="shared" si="2"/>
        <v>0</v>
      </c>
      <c r="I40" s="389">
        <f t="shared" si="2"/>
        <v>0</v>
      </c>
      <c r="J40" s="389">
        <f t="shared" si="2"/>
        <v>0</v>
      </c>
      <c r="K40" s="389">
        <f t="shared" si="2"/>
        <v>0</v>
      </c>
      <c r="L40" s="345">
        <f t="shared" si="3"/>
        <v>1</v>
      </c>
    </row>
  </sheetData>
  <pageMargins left="0.7" right="0.7" top="0.75" bottom="0.75" header="0.3" footer="0.3"/>
  <pageSetup paperSize="9" orientation="landscape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1"/>
  <sheetViews>
    <sheetView topLeftCell="A96" workbookViewId="0">
      <selection activeCell="E122" sqref="E122"/>
    </sheetView>
  </sheetViews>
  <sheetFormatPr baseColWidth="10" defaultRowHeight="12.75"/>
  <cols>
    <col min="1" max="1" width="11.7109375" customWidth="1"/>
    <col min="2" max="2" width="8.7109375" customWidth="1"/>
    <col min="3" max="11" width="10.7109375" customWidth="1"/>
    <col min="12" max="12" width="11.85546875" style="11" bestFit="1" customWidth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00"/>
    </row>
    <row r="2" spans="1:12">
      <c r="A2" s="3" t="s">
        <v>195</v>
      </c>
      <c r="B2" s="3"/>
      <c r="C2" s="4"/>
      <c r="D2" s="4"/>
      <c r="E2" s="4"/>
      <c r="F2" s="4"/>
      <c r="G2" s="4"/>
      <c r="H2" s="4"/>
      <c r="I2" s="4"/>
      <c r="J2" s="4"/>
      <c r="K2" s="4"/>
      <c r="L2" s="101"/>
    </row>
    <row r="3" spans="1:1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02"/>
    </row>
    <row r="4" spans="1:12">
      <c r="A4" s="10"/>
      <c r="B4" s="9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</row>
    <row r="5" spans="1:12">
      <c r="A5" s="1" t="s">
        <v>12</v>
      </c>
      <c r="B5" s="1" t="s">
        <v>10</v>
      </c>
      <c r="C5" s="140">
        <v>54</v>
      </c>
      <c r="D5" s="140">
        <v>130</v>
      </c>
      <c r="E5" s="140">
        <v>124</v>
      </c>
      <c r="F5" s="140">
        <v>101</v>
      </c>
      <c r="G5" s="140">
        <v>173</v>
      </c>
      <c r="H5" s="140">
        <v>52</v>
      </c>
      <c r="I5" s="140">
        <v>49</v>
      </c>
      <c r="J5" s="140">
        <v>297</v>
      </c>
      <c r="K5" s="140">
        <v>44</v>
      </c>
      <c r="L5" s="208">
        <v>1024</v>
      </c>
    </row>
    <row r="6" spans="1:12">
      <c r="A6" s="1"/>
      <c r="B6" s="1" t="s">
        <v>109</v>
      </c>
      <c r="C6" s="140">
        <v>31</v>
      </c>
      <c r="D6" s="140">
        <v>63</v>
      </c>
      <c r="E6" s="140">
        <v>74</v>
      </c>
      <c r="F6" s="140">
        <v>60</v>
      </c>
      <c r="G6" s="140">
        <v>85</v>
      </c>
      <c r="H6" s="140">
        <v>33</v>
      </c>
      <c r="I6" s="140">
        <v>25</v>
      </c>
      <c r="J6" s="140">
        <v>144</v>
      </c>
      <c r="K6" s="140">
        <v>25</v>
      </c>
      <c r="L6" s="16">
        <v>540</v>
      </c>
    </row>
    <row r="7" spans="1:12">
      <c r="A7" s="1"/>
      <c r="B7" s="1" t="s">
        <v>11</v>
      </c>
      <c r="C7" s="140">
        <v>23</v>
      </c>
      <c r="D7" s="140">
        <v>67</v>
      </c>
      <c r="E7" s="140">
        <v>50</v>
      </c>
      <c r="F7" s="140">
        <v>41</v>
      </c>
      <c r="G7" s="140">
        <v>88</v>
      </c>
      <c r="H7" s="140">
        <v>19</v>
      </c>
      <c r="I7" s="140">
        <v>24</v>
      </c>
      <c r="J7" s="140">
        <v>153</v>
      </c>
      <c r="K7" s="140">
        <v>19</v>
      </c>
      <c r="L7" s="16">
        <v>484</v>
      </c>
    </row>
    <row r="8" spans="1:12">
      <c r="A8" s="1" t="s">
        <v>13</v>
      </c>
      <c r="B8" s="1" t="s">
        <v>10</v>
      </c>
      <c r="C8" s="140">
        <v>212</v>
      </c>
      <c r="D8" s="140">
        <v>492</v>
      </c>
      <c r="E8" s="140">
        <v>452</v>
      </c>
      <c r="F8" s="140">
        <v>264</v>
      </c>
      <c r="G8" s="140">
        <v>617</v>
      </c>
      <c r="H8" s="140">
        <v>169</v>
      </c>
      <c r="I8" s="140">
        <v>260</v>
      </c>
      <c r="J8" s="201">
        <v>1230</v>
      </c>
      <c r="K8" s="140">
        <v>210</v>
      </c>
      <c r="L8" s="208">
        <v>3906</v>
      </c>
    </row>
    <row r="9" spans="1:12">
      <c r="A9" s="1"/>
      <c r="B9" s="1" t="s">
        <v>109</v>
      </c>
      <c r="C9" s="140">
        <v>107</v>
      </c>
      <c r="D9" s="140">
        <v>262</v>
      </c>
      <c r="E9" s="140">
        <v>239</v>
      </c>
      <c r="F9" s="140">
        <v>150</v>
      </c>
      <c r="G9" s="140">
        <v>301</v>
      </c>
      <c r="H9" s="140">
        <v>81</v>
      </c>
      <c r="I9" s="140">
        <v>133</v>
      </c>
      <c r="J9" s="140">
        <v>655</v>
      </c>
      <c r="K9" s="140">
        <v>120</v>
      </c>
      <c r="L9" s="208">
        <v>2048</v>
      </c>
    </row>
    <row r="10" spans="1:12">
      <c r="A10" s="1"/>
      <c r="B10" s="1" t="s">
        <v>11</v>
      </c>
      <c r="C10" s="140">
        <v>105</v>
      </c>
      <c r="D10" s="140">
        <v>230</v>
      </c>
      <c r="E10" s="140">
        <v>213</v>
      </c>
      <c r="F10" s="140">
        <v>114</v>
      </c>
      <c r="G10" s="140">
        <v>316</v>
      </c>
      <c r="H10" s="140">
        <v>88</v>
      </c>
      <c r="I10" s="140">
        <v>127</v>
      </c>
      <c r="J10" s="140">
        <v>575</v>
      </c>
      <c r="K10" s="140">
        <v>90</v>
      </c>
      <c r="L10" s="208">
        <v>1858</v>
      </c>
    </row>
    <row r="11" spans="1:12">
      <c r="A11" s="1" t="s">
        <v>14</v>
      </c>
      <c r="B11" s="1" t="s">
        <v>10</v>
      </c>
      <c r="C11" s="140">
        <v>441</v>
      </c>
      <c r="D11" s="140">
        <v>814</v>
      </c>
      <c r="E11" s="140">
        <v>688</v>
      </c>
      <c r="F11" s="140">
        <v>461</v>
      </c>
      <c r="G11" s="140">
        <v>1084</v>
      </c>
      <c r="H11" s="140">
        <v>337</v>
      </c>
      <c r="I11" s="140">
        <v>396</v>
      </c>
      <c r="J11" s="201">
        <v>1852</v>
      </c>
      <c r="K11" s="140">
        <v>334</v>
      </c>
      <c r="L11" s="208">
        <v>6407</v>
      </c>
    </row>
    <row r="12" spans="1:12">
      <c r="A12" s="1"/>
      <c r="B12" s="1" t="s">
        <v>109</v>
      </c>
      <c r="C12" s="140">
        <v>227</v>
      </c>
      <c r="D12" s="140">
        <v>404</v>
      </c>
      <c r="E12" s="140">
        <v>370</v>
      </c>
      <c r="F12" s="140">
        <v>226</v>
      </c>
      <c r="G12" s="140">
        <v>574</v>
      </c>
      <c r="H12" s="140">
        <v>165</v>
      </c>
      <c r="I12" s="140">
        <v>191</v>
      </c>
      <c r="J12" s="140">
        <v>990</v>
      </c>
      <c r="K12" s="140">
        <v>167</v>
      </c>
      <c r="L12" s="208">
        <v>3314</v>
      </c>
    </row>
    <row r="13" spans="1:12" ht="11.25" customHeight="1">
      <c r="A13" s="1"/>
      <c r="B13" s="1" t="s">
        <v>11</v>
      </c>
      <c r="C13" s="140">
        <v>214</v>
      </c>
      <c r="D13" s="140">
        <v>410</v>
      </c>
      <c r="E13" s="140">
        <v>318</v>
      </c>
      <c r="F13" s="140">
        <v>235</v>
      </c>
      <c r="G13" s="140">
        <v>510</v>
      </c>
      <c r="H13" s="140">
        <v>172</v>
      </c>
      <c r="I13" s="140">
        <v>205</v>
      </c>
      <c r="J13" s="140">
        <v>862</v>
      </c>
      <c r="K13" s="140">
        <v>167</v>
      </c>
      <c r="L13" s="208">
        <v>3093</v>
      </c>
    </row>
    <row r="14" spans="1:12">
      <c r="A14" s="1" t="s">
        <v>15</v>
      </c>
      <c r="B14" s="1" t="s">
        <v>10</v>
      </c>
      <c r="C14" s="201">
        <v>1316</v>
      </c>
      <c r="D14" s="201">
        <v>3146</v>
      </c>
      <c r="E14" s="201">
        <v>3215</v>
      </c>
      <c r="F14" s="201">
        <v>1207</v>
      </c>
      <c r="G14" s="201">
        <v>2597</v>
      </c>
      <c r="H14" s="201">
        <v>1344</v>
      </c>
      <c r="I14" s="140">
        <v>687</v>
      </c>
      <c r="J14" s="201">
        <v>4615</v>
      </c>
      <c r="K14" s="201">
        <v>1060</v>
      </c>
      <c r="L14" s="208">
        <v>19187</v>
      </c>
    </row>
    <row r="15" spans="1:12">
      <c r="A15" s="1"/>
      <c r="B15" s="1" t="s">
        <v>109</v>
      </c>
      <c r="C15" s="140">
        <v>675</v>
      </c>
      <c r="D15" s="201">
        <v>1635</v>
      </c>
      <c r="E15" s="201">
        <v>1652</v>
      </c>
      <c r="F15" s="140">
        <v>654</v>
      </c>
      <c r="G15" s="201">
        <v>1368</v>
      </c>
      <c r="H15" s="140">
        <v>700</v>
      </c>
      <c r="I15" s="140">
        <v>360</v>
      </c>
      <c r="J15" s="201">
        <v>2293</v>
      </c>
      <c r="K15" s="140">
        <v>550</v>
      </c>
      <c r="L15" s="208">
        <v>9887</v>
      </c>
    </row>
    <row r="16" spans="1:12">
      <c r="A16" s="1"/>
      <c r="B16" s="1" t="s">
        <v>11</v>
      </c>
      <c r="C16" s="140">
        <v>641</v>
      </c>
      <c r="D16" s="201">
        <v>1511</v>
      </c>
      <c r="E16" s="201">
        <v>1563</v>
      </c>
      <c r="F16" s="140">
        <v>553</v>
      </c>
      <c r="G16" s="201">
        <v>1229</v>
      </c>
      <c r="H16" s="140">
        <v>644</v>
      </c>
      <c r="I16" s="140">
        <v>327</v>
      </c>
      <c r="J16" s="201">
        <v>2322</v>
      </c>
      <c r="K16" s="140">
        <v>510</v>
      </c>
      <c r="L16" s="208">
        <v>9300</v>
      </c>
    </row>
    <row r="17" spans="1:12">
      <c r="A17" s="1" t="s">
        <v>16</v>
      </c>
      <c r="B17" s="1" t="s">
        <v>10</v>
      </c>
      <c r="C17" s="201">
        <v>1337</v>
      </c>
      <c r="D17" s="201">
        <v>3207</v>
      </c>
      <c r="E17" s="201">
        <v>3397</v>
      </c>
      <c r="F17" s="201">
        <v>1178</v>
      </c>
      <c r="G17" s="201">
        <v>2595</v>
      </c>
      <c r="H17" s="201">
        <v>1397</v>
      </c>
      <c r="I17" s="140">
        <v>740</v>
      </c>
      <c r="J17" s="201">
        <v>4986</v>
      </c>
      <c r="K17" s="201">
        <v>1161</v>
      </c>
      <c r="L17" s="208">
        <v>19998</v>
      </c>
    </row>
    <row r="18" spans="1:12">
      <c r="A18" s="1"/>
      <c r="B18" s="1" t="s">
        <v>109</v>
      </c>
      <c r="C18" s="140">
        <v>721</v>
      </c>
      <c r="D18" s="201">
        <v>1681</v>
      </c>
      <c r="E18" s="201">
        <v>1684</v>
      </c>
      <c r="F18" s="140">
        <v>610</v>
      </c>
      <c r="G18" s="201">
        <v>1318</v>
      </c>
      <c r="H18" s="140">
        <v>712</v>
      </c>
      <c r="I18" s="140">
        <v>391</v>
      </c>
      <c r="J18" s="201">
        <v>2593</v>
      </c>
      <c r="K18" s="140">
        <v>600</v>
      </c>
      <c r="L18" s="208">
        <v>10310</v>
      </c>
    </row>
    <row r="19" spans="1:12">
      <c r="A19" s="1"/>
      <c r="B19" s="1" t="s">
        <v>11</v>
      </c>
      <c r="C19" s="140">
        <v>616</v>
      </c>
      <c r="D19" s="201">
        <v>1526</v>
      </c>
      <c r="E19" s="201">
        <v>1713</v>
      </c>
      <c r="F19" s="140">
        <v>568</v>
      </c>
      <c r="G19" s="201">
        <v>1277</v>
      </c>
      <c r="H19" s="140">
        <v>685</v>
      </c>
      <c r="I19" s="140">
        <v>349</v>
      </c>
      <c r="J19" s="201">
        <v>2393</v>
      </c>
      <c r="K19" s="140">
        <v>561</v>
      </c>
      <c r="L19" s="208">
        <v>9688</v>
      </c>
    </row>
    <row r="20" spans="1:12">
      <c r="A20" s="1" t="s">
        <v>17</v>
      </c>
      <c r="B20" s="1" t="s">
        <v>10</v>
      </c>
      <c r="C20" s="201">
        <v>1438</v>
      </c>
      <c r="D20" s="201">
        <v>3208</v>
      </c>
      <c r="E20" s="201">
        <v>3457</v>
      </c>
      <c r="F20" s="201">
        <v>1247</v>
      </c>
      <c r="G20" s="201">
        <v>2626</v>
      </c>
      <c r="H20" s="201">
        <v>1402</v>
      </c>
      <c r="I20" s="140">
        <v>744</v>
      </c>
      <c r="J20" s="201">
        <v>4851</v>
      </c>
      <c r="K20" s="201">
        <v>1175</v>
      </c>
      <c r="L20" s="208">
        <v>20148</v>
      </c>
    </row>
    <row r="21" spans="1:12">
      <c r="A21" s="1"/>
      <c r="B21" s="1" t="s">
        <v>109</v>
      </c>
      <c r="C21" s="140">
        <v>778</v>
      </c>
      <c r="D21" s="201">
        <v>1646</v>
      </c>
      <c r="E21" s="201">
        <v>1792</v>
      </c>
      <c r="F21" s="140">
        <v>604</v>
      </c>
      <c r="G21" s="201">
        <v>1347</v>
      </c>
      <c r="H21" s="140">
        <v>708</v>
      </c>
      <c r="I21" s="140">
        <v>390</v>
      </c>
      <c r="J21" s="201">
        <v>2480</v>
      </c>
      <c r="K21" s="140">
        <v>632</v>
      </c>
      <c r="L21" s="208">
        <v>10377</v>
      </c>
    </row>
    <row r="22" spans="1:12">
      <c r="A22" s="1"/>
      <c r="B22" s="1" t="s">
        <v>11</v>
      </c>
      <c r="C22" s="140">
        <v>660</v>
      </c>
      <c r="D22" s="201">
        <v>1562</v>
      </c>
      <c r="E22" s="201">
        <v>1665</v>
      </c>
      <c r="F22" s="140">
        <v>643</v>
      </c>
      <c r="G22" s="201">
        <v>1279</v>
      </c>
      <c r="H22" s="140">
        <v>694</v>
      </c>
      <c r="I22" s="140">
        <v>354</v>
      </c>
      <c r="J22" s="201">
        <v>2371</v>
      </c>
      <c r="K22" s="140">
        <v>543</v>
      </c>
      <c r="L22" s="208">
        <v>9771</v>
      </c>
    </row>
    <row r="23" spans="1:12">
      <c r="A23" s="1" t="s">
        <v>18</v>
      </c>
      <c r="B23" s="1" t="s">
        <v>10</v>
      </c>
      <c r="C23" s="201">
        <v>1489</v>
      </c>
      <c r="D23" s="201">
        <v>3453</v>
      </c>
      <c r="E23" s="201">
        <v>3551</v>
      </c>
      <c r="F23" s="201">
        <v>1256</v>
      </c>
      <c r="G23" s="201">
        <v>2881</v>
      </c>
      <c r="H23" s="201">
        <v>1468</v>
      </c>
      <c r="I23" s="140">
        <v>771</v>
      </c>
      <c r="J23" s="201">
        <v>5036</v>
      </c>
      <c r="K23" s="201">
        <v>1182</v>
      </c>
      <c r="L23" s="208">
        <v>21087</v>
      </c>
    </row>
    <row r="24" spans="1:12">
      <c r="A24" s="1"/>
      <c r="B24" s="1" t="s">
        <v>109</v>
      </c>
      <c r="C24" s="140">
        <v>790</v>
      </c>
      <c r="D24" s="201">
        <v>1758</v>
      </c>
      <c r="E24" s="201">
        <v>1822</v>
      </c>
      <c r="F24" s="140">
        <v>655</v>
      </c>
      <c r="G24" s="201">
        <v>1512</v>
      </c>
      <c r="H24" s="140">
        <v>757</v>
      </c>
      <c r="I24" s="140">
        <v>385</v>
      </c>
      <c r="J24" s="201">
        <v>2602</v>
      </c>
      <c r="K24" s="140">
        <v>608</v>
      </c>
      <c r="L24" s="208">
        <v>10889</v>
      </c>
    </row>
    <row r="25" spans="1:12">
      <c r="A25" s="1"/>
      <c r="B25" s="1" t="s">
        <v>11</v>
      </c>
      <c r="C25" s="140">
        <v>699</v>
      </c>
      <c r="D25" s="201">
        <v>1695</v>
      </c>
      <c r="E25" s="201">
        <v>1729</v>
      </c>
      <c r="F25" s="140">
        <v>601</v>
      </c>
      <c r="G25" s="201">
        <v>1369</v>
      </c>
      <c r="H25" s="140">
        <v>711</v>
      </c>
      <c r="I25" s="140">
        <v>386</v>
      </c>
      <c r="J25" s="201">
        <v>2434</v>
      </c>
      <c r="K25" s="140">
        <v>574</v>
      </c>
      <c r="L25" s="208">
        <v>10198</v>
      </c>
    </row>
    <row r="26" spans="1:12">
      <c r="A26" s="1" t="s">
        <v>19</v>
      </c>
      <c r="B26" s="1" t="s">
        <v>10</v>
      </c>
      <c r="C26" s="201">
        <v>1410</v>
      </c>
      <c r="D26" s="201">
        <v>3212</v>
      </c>
      <c r="E26" s="201">
        <v>3537</v>
      </c>
      <c r="F26" s="201">
        <v>1229</v>
      </c>
      <c r="G26" s="201">
        <v>2797</v>
      </c>
      <c r="H26" s="201">
        <v>1371</v>
      </c>
      <c r="I26" s="140">
        <v>722</v>
      </c>
      <c r="J26" s="201">
        <v>4861</v>
      </c>
      <c r="K26" s="201">
        <v>1172</v>
      </c>
      <c r="L26" s="208">
        <v>20311</v>
      </c>
    </row>
    <row r="27" spans="1:12">
      <c r="A27" s="1"/>
      <c r="B27" s="1" t="s">
        <v>109</v>
      </c>
      <c r="C27" s="140">
        <v>743</v>
      </c>
      <c r="D27" s="201">
        <v>1666</v>
      </c>
      <c r="E27" s="201">
        <v>1795</v>
      </c>
      <c r="F27" s="140">
        <v>657</v>
      </c>
      <c r="G27" s="201">
        <v>1478</v>
      </c>
      <c r="H27" s="140">
        <v>707</v>
      </c>
      <c r="I27" s="140">
        <v>392</v>
      </c>
      <c r="J27" s="201">
        <v>2528</v>
      </c>
      <c r="K27" s="140">
        <v>586</v>
      </c>
      <c r="L27" s="208">
        <v>10552</v>
      </c>
    </row>
    <row r="28" spans="1:12">
      <c r="A28" s="1"/>
      <c r="B28" s="1" t="s">
        <v>11</v>
      </c>
      <c r="C28" s="140">
        <v>667</v>
      </c>
      <c r="D28" s="201">
        <v>1546</v>
      </c>
      <c r="E28" s="201">
        <v>1742</v>
      </c>
      <c r="F28" s="140">
        <v>572</v>
      </c>
      <c r="G28" s="201">
        <v>1319</v>
      </c>
      <c r="H28" s="140">
        <v>664</v>
      </c>
      <c r="I28" s="140">
        <v>330</v>
      </c>
      <c r="J28" s="201">
        <v>2333</v>
      </c>
      <c r="K28" s="140">
        <v>586</v>
      </c>
      <c r="L28" s="208">
        <v>9759</v>
      </c>
    </row>
    <row r="29" spans="1:12">
      <c r="A29" s="1" t="s">
        <v>20</v>
      </c>
      <c r="B29" s="1" t="s">
        <v>10</v>
      </c>
      <c r="C29" s="201">
        <v>1472</v>
      </c>
      <c r="D29" s="201">
        <v>3152</v>
      </c>
      <c r="E29" s="201">
        <v>3525</v>
      </c>
      <c r="F29" s="201">
        <v>1316</v>
      </c>
      <c r="G29" s="201">
        <v>2780</v>
      </c>
      <c r="H29" s="201">
        <v>1483</v>
      </c>
      <c r="I29" s="140">
        <v>772</v>
      </c>
      <c r="J29" s="201">
        <v>5037</v>
      </c>
      <c r="K29" s="201">
        <v>1232</v>
      </c>
      <c r="L29" s="208">
        <v>20769</v>
      </c>
    </row>
    <row r="30" spans="1:12">
      <c r="A30" s="1"/>
      <c r="B30" s="1" t="s">
        <v>109</v>
      </c>
      <c r="C30" s="140">
        <v>742</v>
      </c>
      <c r="D30" s="201">
        <v>1648</v>
      </c>
      <c r="E30" s="201">
        <v>1828</v>
      </c>
      <c r="F30" s="140">
        <v>644</v>
      </c>
      <c r="G30" s="201">
        <v>1440</v>
      </c>
      <c r="H30" s="140">
        <v>750</v>
      </c>
      <c r="I30" s="140">
        <v>393</v>
      </c>
      <c r="J30" s="201">
        <v>2587</v>
      </c>
      <c r="K30" s="140">
        <v>624</v>
      </c>
      <c r="L30" s="208">
        <v>10656</v>
      </c>
    </row>
    <row r="31" spans="1:12">
      <c r="A31" s="1"/>
      <c r="B31" s="1" t="s">
        <v>11</v>
      </c>
      <c r="C31" s="140">
        <v>730</v>
      </c>
      <c r="D31" s="201">
        <v>1504</v>
      </c>
      <c r="E31" s="201">
        <v>1697</v>
      </c>
      <c r="F31" s="140">
        <v>672</v>
      </c>
      <c r="G31" s="201">
        <v>1340</v>
      </c>
      <c r="H31" s="140">
        <v>733</v>
      </c>
      <c r="I31" s="140">
        <v>379</v>
      </c>
      <c r="J31" s="201">
        <v>2450</v>
      </c>
      <c r="K31" s="140">
        <v>608</v>
      </c>
      <c r="L31" s="208">
        <v>10113</v>
      </c>
    </row>
    <row r="32" spans="1:12">
      <c r="A32" s="1" t="s">
        <v>21</v>
      </c>
      <c r="B32" s="1" t="s">
        <v>10</v>
      </c>
      <c r="C32" s="201">
        <v>1511</v>
      </c>
      <c r="D32" s="201">
        <v>3249</v>
      </c>
      <c r="E32" s="201">
        <v>3627</v>
      </c>
      <c r="F32" s="201">
        <v>1329</v>
      </c>
      <c r="G32" s="201">
        <v>2822</v>
      </c>
      <c r="H32" s="201">
        <v>1498</v>
      </c>
      <c r="I32" s="140">
        <v>776</v>
      </c>
      <c r="J32" s="201">
        <v>4969</v>
      </c>
      <c r="K32" s="201">
        <v>1231</v>
      </c>
      <c r="L32" s="208">
        <v>21012</v>
      </c>
    </row>
    <row r="33" spans="1:12">
      <c r="A33" s="1"/>
      <c r="B33" s="1" t="s">
        <v>109</v>
      </c>
      <c r="C33" s="140">
        <v>764</v>
      </c>
      <c r="D33" s="201">
        <v>1648</v>
      </c>
      <c r="E33" s="201">
        <v>1892</v>
      </c>
      <c r="F33" s="140">
        <v>658</v>
      </c>
      <c r="G33" s="201">
        <v>1450</v>
      </c>
      <c r="H33" s="140">
        <v>788</v>
      </c>
      <c r="I33" s="140">
        <v>418</v>
      </c>
      <c r="J33" s="201">
        <v>2562</v>
      </c>
      <c r="K33" s="140">
        <v>639</v>
      </c>
      <c r="L33" s="208">
        <v>10819</v>
      </c>
    </row>
    <row r="34" spans="1:12">
      <c r="A34" s="1"/>
      <c r="B34" s="1" t="s">
        <v>11</v>
      </c>
      <c r="C34" s="140">
        <v>747</v>
      </c>
      <c r="D34" s="201">
        <v>1601</v>
      </c>
      <c r="E34" s="201">
        <v>1735</v>
      </c>
      <c r="F34" s="140">
        <v>671</v>
      </c>
      <c r="G34" s="201">
        <v>1372</v>
      </c>
      <c r="H34" s="140">
        <v>710</v>
      </c>
      <c r="I34" s="140">
        <v>358</v>
      </c>
      <c r="J34" s="201">
        <v>2407</v>
      </c>
      <c r="K34" s="140">
        <v>592</v>
      </c>
      <c r="L34" s="208">
        <v>10193</v>
      </c>
    </row>
    <row r="35" spans="1:12">
      <c r="A35" s="1" t="s">
        <v>22</v>
      </c>
      <c r="B35" s="1" t="s">
        <v>10</v>
      </c>
      <c r="C35" s="201">
        <v>1466</v>
      </c>
      <c r="D35" s="201">
        <v>3210</v>
      </c>
      <c r="E35" s="201">
        <v>3631</v>
      </c>
      <c r="F35" s="201">
        <v>1309</v>
      </c>
      <c r="G35" s="201">
        <v>2892</v>
      </c>
      <c r="H35" s="201">
        <v>1431</v>
      </c>
      <c r="I35" s="140">
        <v>790</v>
      </c>
      <c r="J35" s="201">
        <v>4864</v>
      </c>
      <c r="K35" s="201">
        <v>1259</v>
      </c>
      <c r="L35" s="208">
        <v>20852</v>
      </c>
    </row>
    <row r="36" spans="1:12">
      <c r="A36" s="1"/>
      <c r="B36" s="1" t="s">
        <v>109</v>
      </c>
      <c r="C36" s="140">
        <v>805</v>
      </c>
      <c r="D36" s="201">
        <v>1655</v>
      </c>
      <c r="E36" s="201">
        <v>1841</v>
      </c>
      <c r="F36" s="140">
        <v>685</v>
      </c>
      <c r="G36" s="201">
        <v>1448</v>
      </c>
      <c r="H36" s="140">
        <v>738</v>
      </c>
      <c r="I36" s="140">
        <v>393</v>
      </c>
      <c r="J36" s="201">
        <v>2488</v>
      </c>
      <c r="K36" s="140">
        <v>635</v>
      </c>
      <c r="L36" s="208">
        <v>10688</v>
      </c>
    </row>
    <row r="37" spans="1:12">
      <c r="A37" s="1"/>
      <c r="B37" s="1" t="s">
        <v>11</v>
      </c>
      <c r="C37" s="140">
        <v>661</v>
      </c>
      <c r="D37" s="201">
        <v>1555</v>
      </c>
      <c r="E37" s="201">
        <v>1790</v>
      </c>
      <c r="F37" s="140">
        <v>624</v>
      </c>
      <c r="G37" s="201">
        <v>1444</v>
      </c>
      <c r="H37" s="140">
        <v>693</v>
      </c>
      <c r="I37" s="140">
        <v>397</v>
      </c>
      <c r="J37" s="201">
        <v>2376</v>
      </c>
      <c r="K37" s="140">
        <v>624</v>
      </c>
      <c r="L37" s="208">
        <v>10164</v>
      </c>
    </row>
    <row r="38" spans="1:12">
      <c r="A38" s="1" t="s">
        <v>23</v>
      </c>
      <c r="B38" s="1" t="s">
        <v>10</v>
      </c>
      <c r="C38" s="201">
        <v>1419</v>
      </c>
      <c r="D38" s="201">
        <v>3103</v>
      </c>
      <c r="E38" s="201">
        <v>3688</v>
      </c>
      <c r="F38" s="201">
        <v>1347</v>
      </c>
      <c r="G38" s="201">
        <v>2828</v>
      </c>
      <c r="H38" s="201">
        <v>1499</v>
      </c>
      <c r="I38" s="140">
        <v>818</v>
      </c>
      <c r="J38" s="201">
        <v>4901</v>
      </c>
      <c r="K38" s="201">
        <v>1324</v>
      </c>
      <c r="L38" s="208">
        <v>20927</v>
      </c>
    </row>
    <row r="39" spans="1:12">
      <c r="A39" s="1"/>
      <c r="B39" s="1" t="s">
        <v>109</v>
      </c>
      <c r="C39" s="140">
        <v>705</v>
      </c>
      <c r="D39" s="201">
        <v>1561</v>
      </c>
      <c r="E39" s="201">
        <v>1836</v>
      </c>
      <c r="F39" s="140">
        <v>693</v>
      </c>
      <c r="G39" s="201">
        <v>1457</v>
      </c>
      <c r="H39" s="140">
        <v>769</v>
      </c>
      <c r="I39" s="140">
        <v>405</v>
      </c>
      <c r="J39" s="201">
        <v>2404</v>
      </c>
      <c r="K39" s="140">
        <v>664</v>
      </c>
      <c r="L39" s="208">
        <v>10494</v>
      </c>
    </row>
    <row r="40" spans="1:12">
      <c r="A40" s="1"/>
      <c r="B40" s="1" t="s">
        <v>11</v>
      </c>
      <c r="C40" s="140">
        <v>714</v>
      </c>
      <c r="D40" s="201">
        <v>1542</v>
      </c>
      <c r="E40" s="201">
        <v>1852</v>
      </c>
      <c r="F40" s="140">
        <v>654</v>
      </c>
      <c r="G40" s="201">
        <v>1371</v>
      </c>
      <c r="H40" s="140">
        <v>730</v>
      </c>
      <c r="I40" s="140">
        <v>413</v>
      </c>
      <c r="J40" s="201">
        <v>2497</v>
      </c>
      <c r="K40" s="140">
        <v>660</v>
      </c>
      <c r="L40" s="208">
        <v>10433</v>
      </c>
    </row>
    <row r="41" spans="1:12">
      <c r="A41" s="1" t="s">
        <v>24</v>
      </c>
      <c r="B41" s="1" t="s">
        <v>10</v>
      </c>
      <c r="C41" s="201">
        <v>1398</v>
      </c>
      <c r="D41" s="201">
        <v>2965</v>
      </c>
      <c r="E41" s="201">
        <v>3593</v>
      </c>
      <c r="F41" s="201">
        <v>1315</v>
      </c>
      <c r="G41" s="201">
        <v>2798</v>
      </c>
      <c r="H41" s="201">
        <v>1444</v>
      </c>
      <c r="I41" s="140">
        <v>761</v>
      </c>
      <c r="J41" s="201">
        <v>4655</v>
      </c>
      <c r="K41" s="201">
        <v>1328</v>
      </c>
      <c r="L41" s="208">
        <v>20257</v>
      </c>
    </row>
    <row r="42" spans="1:12">
      <c r="A42" s="1"/>
      <c r="B42" s="1" t="s">
        <v>109</v>
      </c>
      <c r="C42" s="140">
        <v>736</v>
      </c>
      <c r="D42" s="201">
        <v>1589</v>
      </c>
      <c r="E42" s="201">
        <v>1770</v>
      </c>
      <c r="F42" s="140">
        <v>663</v>
      </c>
      <c r="G42" s="201">
        <v>1454</v>
      </c>
      <c r="H42" s="140">
        <v>765</v>
      </c>
      <c r="I42" s="140">
        <v>394</v>
      </c>
      <c r="J42" s="201">
        <v>2390</v>
      </c>
      <c r="K42" s="140">
        <v>676</v>
      </c>
      <c r="L42" s="208">
        <v>10437</v>
      </c>
    </row>
    <row r="43" spans="1:12">
      <c r="A43" s="1"/>
      <c r="B43" s="1" t="s">
        <v>11</v>
      </c>
      <c r="C43" s="140">
        <v>662</v>
      </c>
      <c r="D43" s="201">
        <v>1376</v>
      </c>
      <c r="E43" s="201">
        <v>1823</v>
      </c>
      <c r="F43" s="140">
        <v>652</v>
      </c>
      <c r="G43" s="201">
        <v>1344</v>
      </c>
      <c r="H43" s="140">
        <v>679</v>
      </c>
      <c r="I43" s="140">
        <v>367</v>
      </c>
      <c r="J43" s="201">
        <v>2265</v>
      </c>
      <c r="K43" s="140">
        <v>652</v>
      </c>
      <c r="L43" s="208">
        <v>9820</v>
      </c>
    </row>
    <row r="44" spans="1:12">
      <c r="A44" s="1" t="s">
        <v>25</v>
      </c>
      <c r="B44" s="1" t="s">
        <v>10</v>
      </c>
      <c r="C44" s="201">
        <v>1447</v>
      </c>
      <c r="D44" s="201">
        <v>3059</v>
      </c>
      <c r="E44" s="201">
        <v>3591</v>
      </c>
      <c r="F44" s="201">
        <v>1284</v>
      </c>
      <c r="G44" s="201">
        <v>2729</v>
      </c>
      <c r="H44" s="201">
        <v>1440</v>
      </c>
      <c r="I44" s="140">
        <v>796</v>
      </c>
      <c r="J44" s="201">
        <v>4592</v>
      </c>
      <c r="K44" s="201">
        <v>1286</v>
      </c>
      <c r="L44" s="208">
        <v>20224</v>
      </c>
    </row>
    <row r="45" spans="1:12">
      <c r="A45" s="1"/>
      <c r="B45" s="1" t="s">
        <v>109</v>
      </c>
      <c r="C45" s="140">
        <v>773</v>
      </c>
      <c r="D45" s="201">
        <v>1567</v>
      </c>
      <c r="E45" s="201">
        <v>1863</v>
      </c>
      <c r="F45" s="140">
        <v>663</v>
      </c>
      <c r="G45" s="201">
        <v>1374</v>
      </c>
      <c r="H45" s="140">
        <v>679</v>
      </c>
      <c r="I45" s="140">
        <v>434</v>
      </c>
      <c r="J45" s="201">
        <v>2301</v>
      </c>
      <c r="K45" s="140">
        <v>655</v>
      </c>
      <c r="L45" s="208">
        <v>10309</v>
      </c>
    </row>
    <row r="46" spans="1:12">
      <c r="A46" s="1"/>
      <c r="B46" s="1" t="s">
        <v>11</v>
      </c>
      <c r="C46" s="140">
        <v>674</v>
      </c>
      <c r="D46" s="201">
        <v>1492</v>
      </c>
      <c r="E46" s="201">
        <v>1728</v>
      </c>
      <c r="F46" s="140">
        <v>621</v>
      </c>
      <c r="G46" s="201">
        <v>1355</v>
      </c>
      <c r="H46" s="140">
        <v>761</v>
      </c>
      <c r="I46" s="140">
        <v>362</v>
      </c>
      <c r="J46" s="201">
        <v>2291</v>
      </c>
      <c r="K46" s="140">
        <v>631</v>
      </c>
      <c r="L46" s="208">
        <v>9915</v>
      </c>
    </row>
    <row r="47" spans="1:12">
      <c r="A47" s="1" t="s">
        <v>26</v>
      </c>
      <c r="B47" s="1" t="s">
        <v>10</v>
      </c>
      <c r="C47" s="201">
        <v>1542</v>
      </c>
      <c r="D47" s="201">
        <v>3233</v>
      </c>
      <c r="E47" s="201">
        <v>3774</v>
      </c>
      <c r="F47" s="201">
        <v>1317</v>
      </c>
      <c r="G47" s="201">
        <v>2880</v>
      </c>
      <c r="H47" s="201">
        <v>1529</v>
      </c>
      <c r="I47" s="140">
        <v>926</v>
      </c>
      <c r="J47" s="201">
        <v>4603</v>
      </c>
      <c r="K47" s="201">
        <v>1382</v>
      </c>
      <c r="L47" s="208">
        <v>21186</v>
      </c>
    </row>
    <row r="48" spans="1:12">
      <c r="A48" s="1"/>
      <c r="B48" s="1" t="s">
        <v>109</v>
      </c>
      <c r="C48" s="140">
        <v>755</v>
      </c>
      <c r="D48" s="201">
        <v>1673</v>
      </c>
      <c r="E48" s="201">
        <v>1915</v>
      </c>
      <c r="F48" s="140">
        <v>654</v>
      </c>
      <c r="G48" s="201">
        <v>1509</v>
      </c>
      <c r="H48" s="140">
        <v>755</v>
      </c>
      <c r="I48" s="140">
        <v>483</v>
      </c>
      <c r="J48" s="201">
        <v>2365</v>
      </c>
      <c r="K48" s="140">
        <v>710</v>
      </c>
      <c r="L48" s="208">
        <v>10819</v>
      </c>
    </row>
    <row r="49" spans="1:12">
      <c r="A49" s="1"/>
      <c r="B49" s="1" t="s">
        <v>11</v>
      </c>
      <c r="C49" s="140">
        <v>787</v>
      </c>
      <c r="D49" s="201">
        <v>1560</v>
      </c>
      <c r="E49" s="201">
        <v>1859</v>
      </c>
      <c r="F49" s="140">
        <v>663</v>
      </c>
      <c r="G49" s="201">
        <v>1371</v>
      </c>
      <c r="H49" s="140">
        <v>774</v>
      </c>
      <c r="I49" s="140">
        <v>443</v>
      </c>
      <c r="J49" s="201">
        <v>2238</v>
      </c>
      <c r="K49" s="140">
        <v>672</v>
      </c>
      <c r="L49" s="208">
        <v>10367</v>
      </c>
    </row>
    <row r="50" spans="1:12">
      <c r="A50" s="1" t="s">
        <v>27</v>
      </c>
      <c r="B50" s="1" t="s">
        <v>10</v>
      </c>
      <c r="C50" s="201">
        <v>1551</v>
      </c>
      <c r="D50" s="201">
        <v>3215</v>
      </c>
      <c r="E50" s="201">
        <v>3697</v>
      </c>
      <c r="F50" s="201">
        <v>1393</v>
      </c>
      <c r="G50" s="201">
        <v>2874</v>
      </c>
      <c r="H50" s="201">
        <v>1558</v>
      </c>
      <c r="I50" s="140">
        <v>817</v>
      </c>
      <c r="J50" s="201">
        <v>4415</v>
      </c>
      <c r="K50" s="201">
        <v>1322</v>
      </c>
      <c r="L50" s="208">
        <v>20842</v>
      </c>
    </row>
    <row r="51" spans="1:12">
      <c r="A51" s="1"/>
      <c r="B51" s="1" t="s">
        <v>109</v>
      </c>
      <c r="C51" s="140">
        <v>785</v>
      </c>
      <c r="D51" s="201">
        <v>1630</v>
      </c>
      <c r="E51" s="201">
        <v>1888</v>
      </c>
      <c r="F51" s="140">
        <v>679</v>
      </c>
      <c r="G51" s="201">
        <v>1479</v>
      </c>
      <c r="H51" s="140">
        <v>760</v>
      </c>
      <c r="I51" s="140">
        <v>398</v>
      </c>
      <c r="J51" s="201">
        <v>2149</v>
      </c>
      <c r="K51" s="140">
        <v>684</v>
      </c>
      <c r="L51" s="208">
        <v>10452</v>
      </c>
    </row>
    <row r="52" spans="1:12">
      <c r="A52" s="1"/>
      <c r="B52" s="1" t="s">
        <v>11</v>
      </c>
      <c r="C52" s="140">
        <v>766</v>
      </c>
      <c r="D52" s="201">
        <v>1585</v>
      </c>
      <c r="E52" s="201">
        <v>1809</v>
      </c>
      <c r="F52" s="140">
        <v>714</v>
      </c>
      <c r="G52" s="201">
        <v>1395</v>
      </c>
      <c r="H52" s="140">
        <v>798</v>
      </c>
      <c r="I52" s="140">
        <v>419</v>
      </c>
      <c r="J52" s="201">
        <v>2266</v>
      </c>
      <c r="K52" s="140">
        <v>638</v>
      </c>
      <c r="L52" s="208">
        <v>10390</v>
      </c>
    </row>
    <row r="53" spans="1:12">
      <c r="A53" s="1" t="s">
        <v>28</v>
      </c>
      <c r="B53" s="1" t="s">
        <v>10</v>
      </c>
      <c r="C53" s="201">
        <v>1471</v>
      </c>
      <c r="D53" s="201">
        <v>3296</v>
      </c>
      <c r="E53" s="201">
        <v>3781</v>
      </c>
      <c r="F53" s="201">
        <v>1321</v>
      </c>
      <c r="G53" s="201">
        <v>2898</v>
      </c>
      <c r="H53" s="201">
        <v>1471</v>
      </c>
      <c r="I53" s="140">
        <v>895</v>
      </c>
      <c r="J53" s="201">
        <v>4238</v>
      </c>
      <c r="K53" s="201">
        <v>1441</v>
      </c>
      <c r="L53" s="208">
        <v>20812</v>
      </c>
    </row>
    <row r="54" spans="1:12">
      <c r="A54" s="1"/>
      <c r="B54" s="1" t="s">
        <v>109</v>
      </c>
      <c r="C54" s="140">
        <v>756</v>
      </c>
      <c r="D54" s="201">
        <v>1646</v>
      </c>
      <c r="E54" s="201">
        <v>1940</v>
      </c>
      <c r="F54" s="140">
        <v>676</v>
      </c>
      <c r="G54" s="201">
        <v>1450</v>
      </c>
      <c r="H54" s="140">
        <v>753</v>
      </c>
      <c r="I54" s="140">
        <v>442</v>
      </c>
      <c r="J54" s="201">
        <v>2085</v>
      </c>
      <c r="K54" s="140">
        <v>689</v>
      </c>
      <c r="L54" s="208">
        <v>10437</v>
      </c>
    </row>
    <row r="55" spans="1:12">
      <c r="A55" s="1"/>
      <c r="B55" s="1" t="s">
        <v>11</v>
      </c>
      <c r="C55" s="140">
        <v>715</v>
      </c>
      <c r="D55" s="201">
        <v>1650</v>
      </c>
      <c r="E55" s="201">
        <v>1841</v>
      </c>
      <c r="F55" s="140">
        <v>645</v>
      </c>
      <c r="G55" s="201">
        <v>1448</v>
      </c>
      <c r="H55" s="140">
        <v>718</v>
      </c>
      <c r="I55" s="140">
        <v>453</v>
      </c>
      <c r="J55" s="201">
        <v>2153</v>
      </c>
      <c r="K55" s="140">
        <v>752</v>
      </c>
      <c r="L55" s="208">
        <v>10375</v>
      </c>
    </row>
    <row r="56" spans="1:12">
      <c r="A56" s="1" t="s">
        <v>29</v>
      </c>
      <c r="B56" s="1" t="s">
        <v>10</v>
      </c>
      <c r="C56" s="201">
        <v>1438</v>
      </c>
      <c r="D56" s="201">
        <v>3113</v>
      </c>
      <c r="E56" s="201">
        <v>3621</v>
      </c>
      <c r="F56" s="201">
        <v>1318</v>
      </c>
      <c r="G56" s="201">
        <v>2998</v>
      </c>
      <c r="H56" s="201">
        <v>1461</v>
      </c>
      <c r="I56" s="140">
        <v>770</v>
      </c>
      <c r="J56" s="201">
        <v>4295</v>
      </c>
      <c r="K56" s="201">
        <v>1377</v>
      </c>
      <c r="L56" s="208">
        <v>20391</v>
      </c>
    </row>
    <row r="57" spans="1:12">
      <c r="A57" s="1"/>
      <c r="B57" s="1" t="s">
        <v>109</v>
      </c>
      <c r="C57" s="140">
        <v>729</v>
      </c>
      <c r="D57" s="201">
        <v>1505</v>
      </c>
      <c r="E57" s="201">
        <v>1789</v>
      </c>
      <c r="F57" s="140">
        <v>651</v>
      </c>
      <c r="G57" s="201">
        <v>1505</v>
      </c>
      <c r="H57" s="140">
        <v>743</v>
      </c>
      <c r="I57" s="140">
        <v>375</v>
      </c>
      <c r="J57" s="201">
        <v>2114</v>
      </c>
      <c r="K57" s="140">
        <v>722</v>
      </c>
      <c r="L57" s="208">
        <v>10133</v>
      </c>
    </row>
    <row r="58" spans="1:12">
      <c r="A58" s="1"/>
      <c r="B58" s="1" t="s">
        <v>11</v>
      </c>
      <c r="C58" s="140">
        <v>709</v>
      </c>
      <c r="D58" s="201">
        <v>1608</v>
      </c>
      <c r="E58" s="201">
        <v>1832</v>
      </c>
      <c r="F58" s="140">
        <v>667</v>
      </c>
      <c r="G58" s="201">
        <v>1493</v>
      </c>
      <c r="H58" s="140">
        <v>718</v>
      </c>
      <c r="I58" s="140">
        <v>395</v>
      </c>
      <c r="J58" s="201">
        <v>2181</v>
      </c>
      <c r="K58" s="140">
        <v>655</v>
      </c>
      <c r="L58" s="208">
        <v>10258</v>
      </c>
    </row>
    <row r="59" spans="1:12">
      <c r="A59" s="1" t="s">
        <v>30</v>
      </c>
      <c r="B59" s="1" t="s">
        <v>10</v>
      </c>
      <c r="C59" s="140">
        <v>799</v>
      </c>
      <c r="D59" s="201">
        <v>1683</v>
      </c>
      <c r="E59" s="201">
        <v>1953</v>
      </c>
      <c r="F59" s="140">
        <v>835</v>
      </c>
      <c r="G59" s="201">
        <v>1750</v>
      </c>
      <c r="H59" s="140">
        <v>798</v>
      </c>
      <c r="I59" s="140">
        <v>502</v>
      </c>
      <c r="J59" s="201">
        <v>2447</v>
      </c>
      <c r="K59" s="140">
        <v>820</v>
      </c>
      <c r="L59" s="208">
        <v>11587</v>
      </c>
    </row>
    <row r="60" spans="1:12">
      <c r="A60" s="1"/>
      <c r="B60" s="1" t="s">
        <v>109</v>
      </c>
      <c r="C60" s="140">
        <v>442</v>
      </c>
      <c r="D60" s="201">
        <v>921</v>
      </c>
      <c r="E60" s="201">
        <v>1032</v>
      </c>
      <c r="F60" s="140">
        <v>444</v>
      </c>
      <c r="G60" s="201">
        <v>930</v>
      </c>
      <c r="H60" s="140">
        <v>430</v>
      </c>
      <c r="I60" s="140">
        <v>265</v>
      </c>
      <c r="J60" s="201">
        <v>1352</v>
      </c>
      <c r="K60" s="140">
        <v>459</v>
      </c>
      <c r="L60" s="208">
        <v>6275</v>
      </c>
    </row>
    <row r="61" spans="1:12">
      <c r="A61" s="1"/>
      <c r="B61" s="1" t="s">
        <v>11</v>
      </c>
      <c r="C61" s="140">
        <v>357</v>
      </c>
      <c r="D61" s="140">
        <v>762</v>
      </c>
      <c r="E61" s="140">
        <v>921</v>
      </c>
      <c r="F61" s="140">
        <v>391</v>
      </c>
      <c r="G61" s="201">
        <v>820</v>
      </c>
      <c r="H61" s="140">
        <v>368</v>
      </c>
      <c r="I61" s="140">
        <v>237</v>
      </c>
      <c r="J61" s="201">
        <v>1095</v>
      </c>
      <c r="K61" s="140">
        <v>361</v>
      </c>
      <c r="L61" s="208">
        <v>5312</v>
      </c>
    </row>
    <row r="62" spans="1:12">
      <c r="A62" s="1" t="s">
        <v>31</v>
      </c>
      <c r="B62" s="1" t="s">
        <v>10</v>
      </c>
      <c r="C62" s="140">
        <v>640</v>
      </c>
      <c r="D62" s="201">
        <v>1260</v>
      </c>
      <c r="E62" s="201">
        <v>1619</v>
      </c>
      <c r="F62" s="140">
        <v>674</v>
      </c>
      <c r="G62" s="201">
        <v>1598</v>
      </c>
      <c r="H62" s="140">
        <v>625</v>
      </c>
      <c r="I62" s="140">
        <v>474</v>
      </c>
      <c r="J62" s="201">
        <v>2044</v>
      </c>
      <c r="K62" s="140">
        <v>618</v>
      </c>
      <c r="L62" s="208">
        <v>9552</v>
      </c>
    </row>
    <row r="63" spans="1:12">
      <c r="A63" s="1"/>
      <c r="B63" s="1" t="s">
        <v>109</v>
      </c>
      <c r="C63" s="140">
        <v>367</v>
      </c>
      <c r="D63" s="140">
        <v>683</v>
      </c>
      <c r="E63" s="201">
        <v>905</v>
      </c>
      <c r="F63" s="140">
        <v>360</v>
      </c>
      <c r="G63" s="140">
        <v>804</v>
      </c>
      <c r="H63" s="140">
        <v>342</v>
      </c>
      <c r="I63" s="140">
        <v>251</v>
      </c>
      <c r="J63" s="201">
        <v>1082</v>
      </c>
      <c r="K63" s="140">
        <v>338</v>
      </c>
      <c r="L63" s="208">
        <v>5132</v>
      </c>
    </row>
    <row r="64" spans="1:12">
      <c r="A64" s="1"/>
      <c r="B64" s="1" t="s">
        <v>11</v>
      </c>
      <c r="C64" s="140">
        <v>273</v>
      </c>
      <c r="D64" s="140">
        <v>577</v>
      </c>
      <c r="E64" s="140">
        <v>714</v>
      </c>
      <c r="F64" s="140">
        <v>314</v>
      </c>
      <c r="G64" s="201">
        <v>794</v>
      </c>
      <c r="H64" s="140">
        <v>283</v>
      </c>
      <c r="I64" s="140">
        <v>223</v>
      </c>
      <c r="J64" s="201">
        <v>962</v>
      </c>
      <c r="K64" s="140">
        <v>280</v>
      </c>
      <c r="L64" s="208">
        <v>4420</v>
      </c>
    </row>
    <row r="65" spans="1:12">
      <c r="A65" s="1" t="s">
        <v>33</v>
      </c>
      <c r="B65" s="1" t="s">
        <v>10</v>
      </c>
      <c r="C65" s="140">
        <v>501</v>
      </c>
      <c r="D65" s="201">
        <v>1116</v>
      </c>
      <c r="E65" s="201">
        <v>1358</v>
      </c>
      <c r="F65" s="140">
        <v>565</v>
      </c>
      <c r="G65" s="201">
        <v>1395</v>
      </c>
      <c r="H65" s="140">
        <v>568</v>
      </c>
      <c r="I65" s="140">
        <v>389</v>
      </c>
      <c r="J65" s="201">
        <v>1816</v>
      </c>
      <c r="K65" s="140">
        <v>535</v>
      </c>
      <c r="L65" s="208">
        <v>8243</v>
      </c>
    </row>
    <row r="66" spans="1:12">
      <c r="A66" s="1"/>
      <c r="B66" s="1" t="s">
        <v>109</v>
      </c>
      <c r="C66" s="140">
        <v>275</v>
      </c>
      <c r="D66" s="140">
        <v>650</v>
      </c>
      <c r="E66" s="140">
        <v>783</v>
      </c>
      <c r="F66" s="140">
        <v>297</v>
      </c>
      <c r="G66" s="140">
        <v>712</v>
      </c>
      <c r="H66" s="140">
        <v>308</v>
      </c>
      <c r="I66" s="140">
        <v>236</v>
      </c>
      <c r="J66" s="201">
        <v>979</v>
      </c>
      <c r="K66" s="140">
        <v>322</v>
      </c>
      <c r="L66" s="208">
        <v>4562</v>
      </c>
    </row>
    <row r="67" spans="1:12">
      <c r="A67" s="233"/>
      <c r="B67" s="1" t="s">
        <v>11</v>
      </c>
      <c r="C67" s="140">
        <v>226</v>
      </c>
      <c r="D67" s="140">
        <v>466</v>
      </c>
      <c r="E67" s="140">
        <v>575</v>
      </c>
      <c r="F67" s="140">
        <v>268</v>
      </c>
      <c r="G67" s="140">
        <v>683</v>
      </c>
      <c r="H67" s="140">
        <v>260</v>
      </c>
      <c r="I67" s="140">
        <v>153</v>
      </c>
      <c r="J67" s="140">
        <v>837</v>
      </c>
      <c r="K67" s="140">
        <v>213</v>
      </c>
      <c r="L67" s="208">
        <v>3681</v>
      </c>
    </row>
    <row r="68" spans="1:12" s="11" customFormat="1">
      <c r="A68" s="1" t="s">
        <v>34</v>
      </c>
      <c r="B68" s="64" t="s">
        <v>10</v>
      </c>
      <c r="C68" s="140">
        <v>422</v>
      </c>
      <c r="D68" s="201">
        <v>921</v>
      </c>
      <c r="E68" s="201">
        <v>1091</v>
      </c>
      <c r="F68" s="140">
        <v>477</v>
      </c>
      <c r="G68" s="201">
        <v>1228</v>
      </c>
      <c r="H68" s="140">
        <v>444</v>
      </c>
      <c r="I68" s="140">
        <v>282</v>
      </c>
      <c r="J68" s="201">
        <v>1472</v>
      </c>
      <c r="K68" s="140">
        <v>426</v>
      </c>
      <c r="L68" s="208">
        <v>6763</v>
      </c>
    </row>
    <row r="69" spans="1:12" s="11" customFormat="1">
      <c r="A69" s="1"/>
      <c r="B69" s="64" t="s">
        <v>109</v>
      </c>
      <c r="C69" s="140">
        <v>233</v>
      </c>
      <c r="D69" s="140">
        <v>543</v>
      </c>
      <c r="E69" s="140">
        <v>622</v>
      </c>
      <c r="F69" s="140">
        <v>253</v>
      </c>
      <c r="G69" s="140">
        <v>652</v>
      </c>
      <c r="H69" s="140">
        <v>225</v>
      </c>
      <c r="I69" s="140">
        <v>156</v>
      </c>
      <c r="J69" s="140">
        <v>796</v>
      </c>
      <c r="K69" s="140">
        <v>221</v>
      </c>
      <c r="L69" s="208">
        <v>3701</v>
      </c>
    </row>
    <row r="70" spans="1:12" s="11" customFormat="1">
      <c r="A70" s="233"/>
      <c r="B70" s="64" t="s">
        <v>11</v>
      </c>
      <c r="C70" s="140">
        <v>189</v>
      </c>
      <c r="D70" s="140">
        <v>378</v>
      </c>
      <c r="E70" s="140">
        <v>469</v>
      </c>
      <c r="F70" s="140">
        <v>224</v>
      </c>
      <c r="G70" s="140">
        <v>576</v>
      </c>
      <c r="H70" s="140">
        <v>219</v>
      </c>
      <c r="I70" s="140">
        <v>126</v>
      </c>
      <c r="J70" s="140">
        <v>676</v>
      </c>
      <c r="K70" s="140">
        <v>205</v>
      </c>
      <c r="L70" s="208">
        <v>3062</v>
      </c>
    </row>
    <row r="71" spans="1:12">
      <c r="A71" s="233" t="s">
        <v>35</v>
      </c>
      <c r="B71" s="1" t="s">
        <v>10</v>
      </c>
      <c r="C71" s="140">
        <v>316</v>
      </c>
      <c r="D71" s="140">
        <v>829</v>
      </c>
      <c r="E71" s="140">
        <v>959</v>
      </c>
      <c r="F71" s="140">
        <v>417</v>
      </c>
      <c r="G71" s="201">
        <v>1006</v>
      </c>
      <c r="H71" s="140">
        <v>425</v>
      </c>
      <c r="I71" s="140">
        <v>258</v>
      </c>
      <c r="J71" s="201">
        <v>1252</v>
      </c>
      <c r="K71" s="140">
        <v>363</v>
      </c>
      <c r="L71" s="208">
        <v>5825</v>
      </c>
    </row>
    <row r="72" spans="1:12">
      <c r="A72" s="233"/>
      <c r="B72" s="1" t="s">
        <v>109</v>
      </c>
      <c r="C72" s="140">
        <v>176</v>
      </c>
      <c r="D72" s="140">
        <v>451</v>
      </c>
      <c r="E72" s="140">
        <v>520</v>
      </c>
      <c r="F72" s="140">
        <v>205</v>
      </c>
      <c r="G72" s="140">
        <v>521</v>
      </c>
      <c r="H72" s="140">
        <v>199</v>
      </c>
      <c r="I72" s="140">
        <v>150</v>
      </c>
      <c r="J72" s="140">
        <v>666</v>
      </c>
      <c r="K72" s="140">
        <v>190</v>
      </c>
      <c r="L72" s="208">
        <v>3078</v>
      </c>
    </row>
    <row r="73" spans="1:12">
      <c r="A73" s="233"/>
      <c r="B73" s="1" t="s">
        <v>11</v>
      </c>
      <c r="C73" s="140">
        <v>140</v>
      </c>
      <c r="D73" s="140">
        <v>378</v>
      </c>
      <c r="E73" s="140">
        <v>439</v>
      </c>
      <c r="F73" s="140">
        <v>212</v>
      </c>
      <c r="G73" s="140">
        <v>485</v>
      </c>
      <c r="H73" s="140">
        <v>226</v>
      </c>
      <c r="I73" s="140">
        <v>108</v>
      </c>
      <c r="J73" s="140">
        <v>586</v>
      </c>
      <c r="K73" s="140">
        <v>173</v>
      </c>
      <c r="L73" s="208">
        <v>2747</v>
      </c>
    </row>
    <row r="74" spans="1:12">
      <c r="A74" s="233" t="s">
        <v>36</v>
      </c>
      <c r="B74" s="1" t="s">
        <v>10</v>
      </c>
      <c r="C74" s="140">
        <v>271</v>
      </c>
      <c r="D74" s="140">
        <v>680</v>
      </c>
      <c r="E74" s="140">
        <v>840</v>
      </c>
      <c r="F74" s="140">
        <v>284</v>
      </c>
      <c r="G74" s="140">
        <v>849</v>
      </c>
      <c r="H74" s="140">
        <v>310</v>
      </c>
      <c r="I74" s="140">
        <v>182</v>
      </c>
      <c r="J74" s="140">
        <v>864</v>
      </c>
      <c r="K74" s="140">
        <v>306</v>
      </c>
      <c r="L74" s="208">
        <v>4586</v>
      </c>
    </row>
    <row r="75" spans="1:12">
      <c r="A75" s="233"/>
      <c r="B75" s="1" t="s">
        <v>109</v>
      </c>
      <c r="C75" s="140">
        <v>147</v>
      </c>
      <c r="D75" s="140">
        <v>350</v>
      </c>
      <c r="E75" s="140">
        <v>444</v>
      </c>
      <c r="F75" s="140">
        <v>146</v>
      </c>
      <c r="G75" s="140">
        <v>407</v>
      </c>
      <c r="H75" s="140">
        <v>157</v>
      </c>
      <c r="I75" s="140">
        <v>89</v>
      </c>
      <c r="J75" s="140">
        <v>454</v>
      </c>
      <c r="K75" s="140">
        <v>164</v>
      </c>
      <c r="L75" s="208">
        <v>2358</v>
      </c>
    </row>
    <row r="76" spans="1:12">
      <c r="A76" s="233"/>
      <c r="B76" s="1" t="s">
        <v>11</v>
      </c>
      <c r="C76" s="140">
        <v>124</v>
      </c>
      <c r="D76" s="140">
        <v>330</v>
      </c>
      <c r="E76" s="140">
        <v>396</v>
      </c>
      <c r="F76" s="140">
        <v>138</v>
      </c>
      <c r="G76" s="140">
        <v>442</v>
      </c>
      <c r="H76" s="140">
        <v>153</v>
      </c>
      <c r="I76" s="140">
        <v>93</v>
      </c>
      <c r="J76" s="140">
        <v>410</v>
      </c>
      <c r="K76" s="140">
        <v>142</v>
      </c>
      <c r="L76" s="208">
        <v>2228</v>
      </c>
    </row>
    <row r="77" spans="1:12">
      <c r="A77" s="233" t="s">
        <v>37</v>
      </c>
      <c r="B77" s="1" t="s">
        <v>10</v>
      </c>
      <c r="C77" s="140">
        <v>252</v>
      </c>
      <c r="D77" s="140">
        <v>576</v>
      </c>
      <c r="E77" s="140">
        <v>704</v>
      </c>
      <c r="F77" s="140">
        <v>280</v>
      </c>
      <c r="G77" s="140">
        <v>642</v>
      </c>
      <c r="H77" s="140">
        <v>288</v>
      </c>
      <c r="I77" s="140">
        <v>152</v>
      </c>
      <c r="J77" s="140">
        <v>742</v>
      </c>
      <c r="K77" s="140">
        <v>244</v>
      </c>
      <c r="L77" s="208">
        <v>3880</v>
      </c>
    </row>
    <row r="78" spans="1:12">
      <c r="A78" s="233"/>
      <c r="B78" s="1" t="s">
        <v>109</v>
      </c>
      <c r="C78" s="140">
        <v>101</v>
      </c>
      <c r="D78" s="140">
        <v>279</v>
      </c>
      <c r="E78" s="140">
        <v>376</v>
      </c>
      <c r="F78" s="140">
        <v>114</v>
      </c>
      <c r="G78" s="140">
        <v>305</v>
      </c>
      <c r="H78" s="140">
        <v>140</v>
      </c>
      <c r="I78" s="140">
        <v>74</v>
      </c>
      <c r="J78" s="140">
        <v>381</v>
      </c>
      <c r="K78" s="140">
        <v>111</v>
      </c>
      <c r="L78" s="208">
        <v>1881</v>
      </c>
    </row>
    <row r="79" spans="1:12">
      <c r="A79" s="233"/>
      <c r="B79" s="1" t="s">
        <v>11</v>
      </c>
      <c r="C79" s="140">
        <v>151</v>
      </c>
      <c r="D79" s="140">
        <v>297</v>
      </c>
      <c r="E79" s="140">
        <v>328</v>
      </c>
      <c r="F79" s="140">
        <v>166</v>
      </c>
      <c r="G79" s="140">
        <v>337</v>
      </c>
      <c r="H79" s="140">
        <v>148</v>
      </c>
      <c r="I79" s="140">
        <v>78</v>
      </c>
      <c r="J79" s="140">
        <v>361</v>
      </c>
      <c r="K79" s="140">
        <v>133</v>
      </c>
      <c r="L79" s="208">
        <v>1999</v>
      </c>
    </row>
    <row r="80" spans="1:12">
      <c r="A80" s="233" t="s">
        <v>38</v>
      </c>
      <c r="B80" s="1" t="s">
        <v>10</v>
      </c>
      <c r="C80" s="140">
        <v>800</v>
      </c>
      <c r="D80" s="201">
        <v>1920</v>
      </c>
      <c r="E80" s="201">
        <v>2367</v>
      </c>
      <c r="F80" s="201">
        <v>1080</v>
      </c>
      <c r="G80" s="201">
        <v>1995</v>
      </c>
      <c r="H80" s="201">
        <v>1076</v>
      </c>
      <c r="I80" s="140">
        <v>576</v>
      </c>
      <c r="J80" s="201">
        <v>2618</v>
      </c>
      <c r="K80" s="140">
        <v>873</v>
      </c>
      <c r="L80" s="208">
        <v>13305</v>
      </c>
    </row>
    <row r="81" spans="1:12">
      <c r="A81" s="233"/>
      <c r="B81" s="1" t="s">
        <v>109</v>
      </c>
      <c r="C81" s="140">
        <v>325</v>
      </c>
      <c r="D81" s="140">
        <v>893</v>
      </c>
      <c r="E81" s="140">
        <v>1135</v>
      </c>
      <c r="F81" s="140">
        <v>471</v>
      </c>
      <c r="G81" s="201">
        <v>970</v>
      </c>
      <c r="H81" s="140">
        <v>513</v>
      </c>
      <c r="I81" s="140">
        <v>259</v>
      </c>
      <c r="J81" s="201">
        <v>1315</v>
      </c>
      <c r="K81" s="140">
        <v>408</v>
      </c>
      <c r="L81" s="208">
        <v>6289</v>
      </c>
    </row>
    <row r="82" spans="1:12">
      <c r="A82" s="233"/>
      <c r="B82" s="1" t="s">
        <v>11</v>
      </c>
      <c r="C82" s="140">
        <v>475</v>
      </c>
      <c r="D82" s="201">
        <v>1027</v>
      </c>
      <c r="E82" s="201">
        <v>1232</v>
      </c>
      <c r="F82" s="140">
        <v>609</v>
      </c>
      <c r="G82" s="201">
        <v>1025</v>
      </c>
      <c r="H82" s="140">
        <v>563</v>
      </c>
      <c r="I82" s="140">
        <v>317</v>
      </c>
      <c r="J82" s="201">
        <v>1303</v>
      </c>
      <c r="K82" s="140">
        <v>465</v>
      </c>
      <c r="L82" s="208">
        <v>7016</v>
      </c>
    </row>
    <row r="83" spans="1:12">
      <c r="A83" s="233" t="s">
        <v>90</v>
      </c>
      <c r="B83" s="1" t="s">
        <v>10</v>
      </c>
      <c r="C83" s="201">
        <v>1237</v>
      </c>
      <c r="D83" s="201">
        <v>3096</v>
      </c>
      <c r="E83" s="201">
        <v>3239</v>
      </c>
      <c r="F83" s="201">
        <v>1634</v>
      </c>
      <c r="G83" s="201">
        <v>2308</v>
      </c>
      <c r="H83" s="201">
        <v>1507</v>
      </c>
      <c r="I83" s="140">
        <v>984</v>
      </c>
      <c r="J83" s="201">
        <v>4043</v>
      </c>
      <c r="K83" s="201">
        <v>1294</v>
      </c>
      <c r="L83" s="208">
        <v>19342</v>
      </c>
    </row>
    <row r="84" spans="1:12">
      <c r="A84" s="233"/>
      <c r="B84" s="1" t="s">
        <v>109</v>
      </c>
      <c r="C84" s="140">
        <v>457</v>
      </c>
      <c r="D84" s="201">
        <v>1404</v>
      </c>
      <c r="E84" s="201">
        <v>1299</v>
      </c>
      <c r="F84" s="140">
        <v>673</v>
      </c>
      <c r="G84" s="201">
        <v>994</v>
      </c>
      <c r="H84" s="140">
        <v>611</v>
      </c>
      <c r="I84" s="140">
        <v>385</v>
      </c>
      <c r="J84" s="201">
        <v>1813</v>
      </c>
      <c r="K84" s="140">
        <v>523</v>
      </c>
      <c r="L84" s="208">
        <v>8159</v>
      </c>
    </row>
    <row r="85" spans="1:12">
      <c r="A85" s="233"/>
      <c r="B85" s="1" t="s">
        <v>11</v>
      </c>
      <c r="C85" s="140">
        <v>780</v>
      </c>
      <c r="D85" s="201">
        <v>1692</v>
      </c>
      <c r="E85" s="201">
        <v>1940</v>
      </c>
      <c r="F85" s="140">
        <v>961</v>
      </c>
      <c r="G85" s="201">
        <v>1314</v>
      </c>
      <c r="H85" s="140">
        <v>896</v>
      </c>
      <c r="I85" s="140">
        <v>599</v>
      </c>
      <c r="J85" s="201">
        <v>2230</v>
      </c>
      <c r="K85" s="140">
        <v>771</v>
      </c>
      <c r="L85" s="208">
        <v>11183</v>
      </c>
    </row>
    <row r="86" spans="1:12">
      <c r="A86" s="233" t="s">
        <v>91</v>
      </c>
      <c r="B86" s="1" t="s">
        <v>10</v>
      </c>
      <c r="C86" s="201">
        <v>868</v>
      </c>
      <c r="D86" s="201">
        <v>1360</v>
      </c>
      <c r="E86" s="201">
        <v>1576</v>
      </c>
      <c r="F86" s="140">
        <v>884</v>
      </c>
      <c r="G86" s="201">
        <v>1438</v>
      </c>
      <c r="H86" s="201">
        <v>1138</v>
      </c>
      <c r="I86" s="140">
        <v>658</v>
      </c>
      <c r="J86" s="201">
        <v>2255</v>
      </c>
      <c r="K86" s="140">
        <v>647</v>
      </c>
      <c r="L86" s="208">
        <v>10824</v>
      </c>
    </row>
    <row r="87" spans="1:12">
      <c r="A87" s="233"/>
      <c r="B87" s="1" t="s">
        <v>109</v>
      </c>
      <c r="C87" s="140">
        <v>255</v>
      </c>
      <c r="D87" s="140">
        <v>492</v>
      </c>
      <c r="E87" s="140">
        <v>564</v>
      </c>
      <c r="F87" s="140">
        <v>327</v>
      </c>
      <c r="G87" s="140">
        <v>466</v>
      </c>
      <c r="H87" s="140">
        <v>356</v>
      </c>
      <c r="I87" s="140">
        <v>220</v>
      </c>
      <c r="J87" s="140">
        <v>840</v>
      </c>
      <c r="K87" s="140">
        <v>201</v>
      </c>
      <c r="L87" s="208">
        <v>3721</v>
      </c>
    </row>
    <row r="88" spans="1:12">
      <c r="A88" s="233"/>
      <c r="B88" s="1" t="s">
        <v>11</v>
      </c>
      <c r="C88" s="140">
        <v>613</v>
      </c>
      <c r="D88" s="201">
        <v>868</v>
      </c>
      <c r="E88" s="201">
        <v>1012</v>
      </c>
      <c r="F88" s="140">
        <v>557</v>
      </c>
      <c r="G88" s="201">
        <v>972</v>
      </c>
      <c r="H88" s="140">
        <v>782</v>
      </c>
      <c r="I88" s="140">
        <v>438</v>
      </c>
      <c r="J88" s="201">
        <v>1415</v>
      </c>
      <c r="K88" s="140">
        <v>446</v>
      </c>
      <c r="L88" s="208">
        <v>7103</v>
      </c>
    </row>
    <row r="89" spans="1:12">
      <c r="A89" s="233" t="s">
        <v>92</v>
      </c>
      <c r="B89" s="1" t="s">
        <v>10</v>
      </c>
      <c r="C89" s="140">
        <v>718</v>
      </c>
      <c r="D89" s="201">
        <v>1015</v>
      </c>
      <c r="E89" s="201">
        <v>1114</v>
      </c>
      <c r="F89" s="140">
        <v>888</v>
      </c>
      <c r="G89" s="201">
        <v>1419</v>
      </c>
      <c r="H89" s="201">
        <v>1206</v>
      </c>
      <c r="I89" s="140">
        <v>529</v>
      </c>
      <c r="J89" s="201">
        <v>1937</v>
      </c>
      <c r="K89" s="140">
        <v>495</v>
      </c>
      <c r="L89" s="208">
        <v>9321</v>
      </c>
    </row>
    <row r="90" spans="1:12">
      <c r="A90" s="233"/>
      <c r="B90" s="1" t="s">
        <v>109</v>
      </c>
      <c r="C90" s="140">
        <v>202</v>
      </c>
      <c r="D90" s="140">
        <v>303</v>
      </c>
      <c r="E90" s="140">
        <v>318</v>
      </c>
      <c r="F90" s="140">
        <v>235</v>
      </c>
      <c r="G90" s="140">
        <v>414</v>
      </c>
      <c r="H90" s="140">
        <v>279</v>
      </c>
      <c r="I90" s="140">
        <v>153</v>
      </c>
      <c r="J90" s="140">
        <v>496</v>
      </c>
      <c r="K90" s="140">
        <v>135</v>
      </c>
      <c r="L90" s="208">
        <v>2535</v>
      </c>
    </row>
    <row r="91" spans="1:12">
      <c r="A91" s="233"/>
      <c r="B91" s="1" t="s">
        <v>11</v>
      </c>
      <c r="C91" s="140">
        <v>516</v>
      </c>
      <c r="D91" s="140">
        <v>712</v>
      </c>
      <c r="E91" s="201">
        <v>796</v>
      </c>
      <c r="F91" s="140">
        <v>653</v>
      </c>
      <c r="G91" s="140">
        <v>1005</v>
      </c>
      <c r="H91" s="201">
        <v>927</v>
      </c>
      <c r="I91" s="140">
        <v>376</v>
      </c>
      <c r="J91" s="201">
        <v>1441</v>
      </c>
      <c r="K91" s="140">
        <v>360</v>
      </c>
      <c r="L91" s="208">
        <v>6786</v>
      </c>
    </row>
    <row r="92" spans="1:12">
      <c r="A92" s="233" t="s">
        <v>93</v>
      </c>
      <c r="B92" s="1" t="s">
        <v>10</v>
      </c>
      <c r="C92" s="140">
        <v>368</v>
      </c>
      <c r="D92" s="140">
        <v>406</v>
      </c>
      <c r="E92" s="201">
        <v>535</v>
      </c>
      <c r="F92" s="140">
        <v>182</v>
      </c>
      <c r="G92" s="140">
        <v>492</v>
      </c>
      <c r="H92" s="201">
        <v>388</v>
      </c>
      <c r="I92" s="140">
        <v>188</v>
      </c>
      <c r="J92" s="201">
        <v>587</v>
      </c>
      <c r="K92" s="140">
        <v>289</v>
      </c>
      <c r="L92" s="208">
        <v>3435</v>
      </c>
    </row>
    <row r="93" spans="1:12">
      <c r="A93" s="233"/>
      <c r="B93" s="1" t="s">
        <v>109</v>
      </c>
      <c r="C93" s="140">
        <v>61</v>
      </c>
      <c r="D93" s="140">
        <v>71</v>
      </c>
      <c r="E93" s="140">
        <v>101</v>
      </c>
      <c r="F93" s="140">
        <v>42</v>
      </c>
      <c r="G93" s="140">
        <v>112</v>
      </c>
      <c r="H93" s="140">
        <v>65</v>
      </c>
      <c r="I93" s="140">
        <v>56</v>
      </c>
      <c r="J93" s="140">
        <v>148</v>
      </c>
      <c r="K93" s="140">
        <v>56</v>
      </c>
      <c r="L93" s="208">
        <v>712</v>
      </c>
    </row>
    <row r="94" spans="1:12">
      <c r="A94" s="233"/>
      <c r="B94" s="1" t="s">
        <v>11</v>
      </c>
      <c r="C94" s="140">
        <v>307</v>
      </c>
      <c r="D94" s="140">
        <v>335</v>
      </c>
      <c r="E94" s="201">
        <v>434</v>
      </c>
      <c r="F94" s="140">
        <v>140</v>
      </c>
      <c r="G94" s="140">
        <v>380</v>
      </c>
      <c r="H94" s="201">
        <v>323</v>
      </c>
      <c r="I94" s="140">
        <v>132</v>
      </c>
      <c r="J94" s="201">
        <v>439</v>
      </c>
      <c r="K94" s="140">
        <v>233</v>
      </c>
      <c r="L94" s="208">
        <v>2723</v>
      </c>
    </row>
    <row r="95" spans="1:12">
      <c r="A95" s="233"/>
      <c r="B95" s="1"/>
      <c r="C95" s="234"/>
      <c r="D95" s="234"/>
      <c r="F95" s="234"/>
      <c r="G95" s="234"/>
      <c r="H95" s="234"/>
      <c r="I95" s="234"/>
      <c r="J95" s="234"/>
      <c r="K95" s="234"/>
      <c r="L95" s="136"/>
    </row>
    <row r="96" spans="1:12">
      <c r="A96" s="233" t="s">
        <v>135</v>
      </c>
      <c r="B96" s="1" t="s">
        <v>10</v>
      </c>
      <c r="C96" s="140">
        <v>367</v>
      </c>
      <c r="D96" s="140">
        <v>599</v>
      </c>
      <c r="E96" s="234">
        <v>1949</v>
      </c>
      <c r="F96" s="140">
        <v>302</v>
      </c>
      <c r="G96" s="201">
        <v>1402</v>
      </c>
      <c r="H96" s="140">
        <v>1084</v>
      </c>
      <c r="I96" s="140">
        <v>156</v>
      </c>
      <c r="J96" s="201">
        <v>1696</v>
      </c>
      <c r="K96" s="140">
        <v>58</v>
      </c>
      <c r="L96" s="208">
        <v>7613</v>
      </c>
    </row>
    <row r="97" spans="1:12">
      <c r="A97" s="233"/>
      <c r="B97" s="1" t="s">
        <v>109</v>
      </c>
      <c r="C97" s="140">
        <v>182</v>
      </c>
      <c r="D97" s="140">
        <v>264</v>
      </c>
      <c r="E97" s="201">
        <v>835</v>
      </c>
      <c r="F97" s="140">
        <v>100</v>
      </c>
      <c r="G97" s="140">
        <v>646</v>
      </c>
      <c r="H97" s="140">
        <v>447</v>
      </c>
      <c r="I97" s="140">
        <v>77</v>
      </c>
      <c r="J97" s="140">
        <v>822</v>
      </c>
      <c r="K97" s="140">
        <v>29</v>
      </c>
      <c r="L97" s="208">
        <v>3402</v>
      </c>
    </row>
    <row r="98" spans="1:12">
      <c r="A98" s="233"/>
      <c r="B98" s="1" t="s">
        <v>11</v>
      </c>
      <c r="C98" s="140">
        <v>185</v>
      </c>
      <c r="D98" s="140">
        <v>335</v>
      </c>
      <c r="E98" s="140">
        <v>1114</v>
      </c>
      <c r="F98" s="140">
        <v>202</v>
      </c>
      <c r="G98" s="140">
        <v>756</v>
      </c>
      <c r="H98" s="140">
        <v>637</v>
      </c>
      <c r="I98" s="140">
        <v>79</v>
      </c>
      <c r="J98" s="140">
        <v>874</v>
      </c>
      <c r="K98" s="140">
        <v>29</v>
      </c>
      <c r="L98" s="208">
        <v>4211</v>
      </c>
    </row>
    <row r="99" spans="1:12">
      <c r="A99" s="233" t="s">
        <v>136</v>
      </c>
      <c r="B99" s="1" t="s">
        <v>10</v>
      </c>
      <c r="C99" s="140">
        <v>139</v>
      </c>
      <c r="D99" s="140">
        <v>262</v>
      </c>
      <c r="E99" s="201">
        <v>756</v>
      </c>
      <c r="F99" s="140">
        <v>116</v>
      </c>
      <c r="G99" s="140">
        <v>438</v>
      </c>
      <c r="H99" s="140">
        <v>290</v>
      </c>
      <c r="I99" s="140">
        <v>87</v>
      </c>
      <c r="J99" s="140">
        <v>425</v>
      </c>
      <c r="K99" s="140">
        <v>24</v>
      </c>
      <c r="L99" s="208">
        <v>2537</v>
      </c>
    </row>
    <row r="100" spans="1:12">
      <c r="A100" s="233"/>
      <c r="B100" s="1" t="s">
        <v>109</v>
      </c>
      <c r="C100" s="140">
        <v>81</v>
      </c>
      <c r="D100" s="140">
        <v>113</v>
      </c>
      <c r="E100" s="140">
        <v>342</v>
      </c>
      <c r="F100" s="140">
        <v>42</v>
      </c>
      <c r="G100" s="140">
        <v>191</v>
      </c>
      <c r="H100" s="140">
        <v>134</v>
      </c>
      <c r="I100" s="140">
        <v>41</v>
      </c>
      <c r="J100" s="140">
        <v>174</v>
      </c>
      <c r="K100" s="140">
        <v>15</v>
      </c>
      <c r="L100" s="208">
        <v>1133</v>
      </c>
    </row>
    <row r="101" spans="1:12">
      <c r="A101" s="233"/>
      <c r="B101" s="1" t="s">
        <v>11</v>
      </c>
      <c r="C101" s="140">
        <v>58</v>
      </c>
      <c r="D101" s="140">
        <v>149</v>
      </c>
      <c r="E101" s="140">
        <v>414</v>
      </c>
      <c r="F101" s="140">
        <v>74</v>
      </c>
      <c r="G101" s="140">
        <v>247</v>
      </c>
      <c r="H101" s="140">
        <v>156</v>
      </c>
      <c r="I101" s="140">
        <v>46</v>
      </c>
      <c r="J101" s="140">
        <v>251</v>
      </c>
      <c r="K101" s="140">
        <v>9</v>
      </c>
      <c r="L101" s="208">
        <v>1404</v>
      </c>
    </row>
    <row r="102" spans="1:12">
      <c r="A102" s="233" t="s">
        <v>137</v>
      </c>
      <c r="B102" s="1" t="s">
        <v>10</v>
      </c>
      <c r="C102" s="140">
        <v>249</v>
      </c>
      <c r="D102" s="140">
        <v>402</v>
      </c>
      <c r="E102" s="140">
        <v>1449</v>
      </c>
      <c r="F102" s="140">
        <v>84</v>
      </c>
      <c r="G102" s="140">
        <v>481</v>
      </c>
      <c r="H102" s="140">
        <v>427</v>
      </c>
      <c r="I102" s="140">
        <v>36</v>
      </c>
      <c r="J102" s="140">
        <v>764</v>
      </c>
      <c r="K102" s="140">
        <v>27</v>
      </c>
      <c r="L102" s="208">
        <v>3919</v>
      </c>
    </row>
    <row r="103" spans="1:12">
      <c r="A103" s="233"/>
      <c r="B103" s="1" t="s">
        <v>109</v>
      </c>
      <c r="C103" s="140">
        <v>164</v>
      </c>
      <c r="D103" s="140">
        <v>243</v>
      </c>
      <c r="E103" s="201">
        <v>779</v>
      </c>
      <c r="F103" s="140">
        <v>49</v>
      </c>
      <c r="G103" s="140">
        <v>233</v>
      </c>
      <c r="H103" s="140">
        <v>194</v>
      </c>
      <c r="I103" s="140">
        <v>25</v>
      </c>
      <c r="J103" s="140">
        <v>429</v>
      </c>
      <c r="K103" s="140">
        <v>18</v>
      </c>
      <c r="L103" s="208">
        <v>2134</v>
      </c>
    </row>
    <row r="104" spans="1:12">
      <c r="A104" s="233"/>
      <c r="B104" s="1" t="s">
        <v>11</v>
      </c>
      <c r="C104" s="140">
        <v>85</v>
      </c>
      <c r="D104" s="140">
        <v>159</v>
      </c>
      <c r="E104" s="140">
        <v>670</v>
      </c>
      <c r="F104" s="140">
        <v>35</v>
      </c>
      <c r="G104" s="140">
        <v>248</v>
      </c>
      <c r="H104" s="140">
        <v>233</v>
      </c>
      <c r="I104" s="140">
        <v>11</v>
      </c>
      <c r="J104" s="140">
        <v>335</v>
      </c>
      <c r="K104" s="140">
        <v>9</v>
      </c>
      <c r="L104" s="208">
        <v>1785</v>
      </c>
    </row>
    <row r="105" spans="1:12">
      <c r="A105" s="233" t="s">
        <v>133</v>
      </c>
      <c r="B105" s="1" t="s">
        <v>10</v>
      </c>
      <c r="C105" s="140">
        <v>23</v>
      </c>
      <c r="D105" s="140">
        <v>31</v>
      </c>
      <c r="E105" s="140">
        <v>49</v>
      </c>
      <c r="F105" s="140">
        <v>19</v>
      </c>
      <c r="G105" s="140">
        <v>40</v>
      </c>
      <c r="H105" s="140">
        <v>12</v>
      </c>
      <c r="I105" s="140">
        <v>12</v>
      </c>
      <c r="J105" s="140">
        <v>47</v>
      </c>
      <c r="K105" s="140">
        <v>15</v>
      </c>
      <c r="L105" s="16">
        <v>248</v>
      </c>
    </row>
    <row r="106" spans="1:12">
      <c r="A106" s="233"/>
      <c r="B106" s="1" t="s">
        <v>109</v>
      </c>
      <c r="C106" s="140">
        <v>10</v>
      </c>
      <c r="D106" s="140">
        <v>22</v>
      </c>
      <c r="E106" s="140">
        <v>25</v>
      </c>
      <c r="F106" s="140">
        <v>8</v>
      </c>
      <c r="G106" s="140">
        <v>18</v>
      </c>
      <c r="H106" s="140">
        <v>4</v>
      </c>
      <c r="I106" s="140">
        <v>6</v>
      </c>
      <c r="J106" s="140">
        <v>22</v>
      </c>
      <c r="K106" s="140">
        <v>8</v>
      </c>
      <c r="L106" s="16">
        <v>123</v>
      </c>
    </row>
    <row r="107" spans="1:12">
      <c r="A107" s="233"/>
      <c r="B107" s="1" t="s">
        <v>11</v>
      </c>
      <c r="C107" s="140">
        <v>13</v>
      </c>
      <c r="D107" s="140">
        <v>9</v>
      </c>
      <c r="E107" s="140">
        <v>24</v>
      </c>
      <c r="F107" s="140">
        <v>11</v>
      </c>
      <c r="G107" s="140">
        <v>22</v>
      </c>
      <c r="H107" s="140">
        <v>8</v>
      </c>
      <c r="I107" s="140">
        <v>6</v>
      </c>
      <c r="J107" s="140">
        <v>25</v>
      </c>
      <c r="K107" s="140">
        <v>7</v>
      </c>
      <c r="L107" s="16">
        <v>125</v>
      </c>
    </row>
    <row r="108" spans="1:12">
      <c r="A108" s="17"/>
      <c r="B108" s="1"/>
      <c r="C108" s="232"/>
      <c r="D108" s="232"/>
      <c r="E108" s="140"/>
      <c r="F108" s="232"/>
      <c r="G108" s="232"/>
      <c r="H108" s="232"/>
      <c r="I108" s="232"/>
      <c r="J108" s="232"/>
      <c r="K108" s="232"/>
      <c r="L108" s="231"/>
    </row>
    <row r="109" spans="1:12" s="11" customFormat="1">
      <c r="A109" s="16" t="s">
        <v>10</v>
      </c>
      <c r="B109" s="16" t="s">
        <v>10</v>
      </c>
      <c r="C109" s="231">
        <f t="shared" ref="C109:L109" si="0">C5+C8+C11+C14+C17+C20+C23+C26+C29+C32+C35+C38+C41+C44+C47+C50+C53+C56+C59+C62+C65+C68+C71+C74+C77+C80+C83+C86+C89+C92+C96+C99+C102+C105</f>
        <v>30382</v>
      </c>
      <c r="D109" s="231">
        <f t="shared" si="0"/>
        <v>65413</v>
      </c>
      <c r="E109" s="231">
        <f>E5+E8+E11+E14+E17+E20+E23+E26+E29+E32+E35+E38+E41+E44+E47+E50+E53+E56+E59+E62+E65+E68+E71+E74+E77+E80+E83+E86+E89+E92+E97+E100+E103+E106</f>
        <v>74285</v>
      </c>
      <c r="F109" s="231">
        <f t="shared" si="0"/>
        <v>28913</v>
      </c>
      <c r="G109" s="231">
        <f t="shared" si="0"/>
        <v>62350</v>
      </c>
      <c r="H109" s="231">
        <f t="shared" si="0"/>
        <v>32940</v>
      </c>
      <c r="I109" s="231">
        <f t="shared" si="0"/>
        <v>17955</v>
      </c>
      <c r="J109" s="231">
        <f t="shared" si="0"/>
        <v>99306</v>
      </c>
      <c r="K109" s="231">
        <f t="shared" si="0"/>
        <v>26554</v>
      </c>
      <c r="L109" s="231">
        <f t="shared" si="0"/>
        <v>440320</v>
      </c>
    </row>
    <row r="110" spans="1:12" s="11" customFormat="1">
      <c r="A110" s="16"/>
      <c r="B110" s="16" t="s">
        <v>109</v>
      </c>
      <c r="C110" s="231">
        <f t="shared" ref="C110:L110" si="1">C6+C9+C12+C15+C18+C21+C24+C27+C30+C33+C36+C39+C42+C45+C48+C51+C54+C57+C60+C63+C66+C69+C72+C75+C78+C81+C84+C87+C90+C93+C97+C100+C103+C106</f>
        <v>15100</v>
      </c>
      <c r="D110" s="231">
        <f t="shared" si="1"/>
        <v>32919</v>
      </c>
      <c r="E110" s="231">
        <f>E6+E9+E12+E15+E18+E21+E24+E27+E30+E33+E36+E39+E42+E45+E48+E51+E54+E57+E60+E63+E66+E69+E72+E75+E78+E81+E84+E87+E90+E93+E98+E101+E104+E107</f>
        <v>38311</v>
      </c>
      <c r="F110" s="231">
        <f t="shared" si="1"/>
        <v>14048</v>
      </c>
      <c r="G110" s="231">
        <f t="shared" si="1"/>
        <v>30924</v>
      </c>
      <c r="H110" s="231">
        <f t="shared" si="1"/>
        <v>15767</v>
      </c>
      <c r="I110" s="231">
        <f t="shared" si="1"/>
        <v>8845</v>
      </c>
      <c r="J110" s="231">
        <f t="shared" si="1"/>
        <v>49499</v>
      </c>
      <c r="K110" s="231">
        <f t="shared" si="1"/>
        <v>13184</v>
      </c>
      <c r="L110" s="231">
        <f t="shared" si="1"/>
        <v>218356</v>
      </c>
    </row>
    <row r="111" spans="1:12" s="11" customFormat="1">
      <c r="A111" s="16"/>
      <c r="B111" s="16" t="s">
        <v>11</v>
      </c>
      <c r="C111" s="231">
        <f t="shared" ref="C111:L111" si="2">C7+C10+C13+C16+C19+C22+C25+C28+C31+C34+C37+C40+C43+C46+C49+C52+C55+C58+C61+C64+C67+C70+C73+C76+C79+C82+C85+C88+C91+C94+C98+C101+C104+C107</f>
        <v>15282</v>
      </c>
      <c r="D111" s="231">
        <f t="shared" si="2"/>
        <v>32494</v>
      </c>
      <c r="E111" s="231">
        <f>E7+E10+E13+E16+E19+E22+E25+E28+E31+E34+E37+E40+E43+E46+E49+E52+E55+E58+E61+E64+E67+E70+E73+E76+E79+E82+E85+E88+E91+E94+E99+E102+E105+E108</f>
        <v>38469</v>
      </c>
      <c r="F111" s="231">
        <f t="shared" si="2"/>
        <v>14865</v>
      </c>
      <c r="G111" s="231">
        <f t="shared" si="2"/>
        <v>31426</v>
      </c>
      <c r="H111" s="231">
        <f t="shared" si="2"/>
        <v>17173</v>
      </c>
      <c r="I111" s="231">
        <f t="shared" si="2"/>
        <v>9110</v>
      </c>
      <c r="J111" s="231">
        <f t="shared" si="2"/>
        <v>49807</v>
      </c>
      <c r="K111" s="231">
        <f t="shared" si="2"/>
        <v>13370</v>
      </c>
      <c r="L111" s="231">
        <f t="shared" si="2"/>
        <v>221964</v>
      </c>
    </row>
    <row r="112" spans="1:12">
      <c r="A112" s="17"/>
      <c r="B112" s="17"/>
      <c r="C112" s="36"/>
      <c r="D112" s="36"/>
      <c r="E112" s="36"/>
      <c r="F112" s="36"/>
      <c r="G112" s="36"/>
      <c r="H112" s="36"/>
      <c r="I112" s="36"/>
      <c r="J112" s="36"/>
      <c r="K112" s="36"/>
      <c r="L112" s="126"/>
    </row>
    <row r="113" spans="1:12">
      <c r="A113" s="140" t="s">
        <v>134</v>
      </c>
      <c r="C113" s="36"/>
      <c r="D113" s="36"/>
      <c r="E113" s="36"/>
      <c r="F113" s="36"/>
      <c r="G113" s="36"/>
      <c r="H113" s="36"/>
      <c r="I113" s="36"/>
      <c r="J113" s="36"/>
      <c r="K113" s="36"/>
      <c r="L113" s="126"/>
    </row>
    <row r="114" spans="1:12">
      <c r="C114" s="36"/>
      <c r="D114" s="36"/>
      <c r="E114" s="36"/>
      <c r="F114" s="36"/>
      <c r="G114" s="36"/>
      <c r="H114" s="36"/>
      <c r="I114" s="36"/>
      <c r="J114" s="36"/>
      <c r="K114" s="36"/>
      <c r="L114" s="126"/>
    </row>
    <row r="115" spans="1:12">
      <c r="C115" s="36"/>
      <c r="D115" s="36"/>
      <c r="E115" s="36"/>
      <c r="F115" s="36"/>
      <c r="G115" s="36"/>
      <c r="H115" s="36"/>
      <c r="I115" s="36"/>
      <c r="J115" s="36"/>
      <c r="K115" s="36"/>
      <c r="L115" s="126"/>
    </row>
    <row r="116" spans="1:12">
      <c r="C116" s="36"/>
      <c r="D116" s="36"/>
      <c r="E116" s="36"/>
      <c r="F116" s="36"/>
      <c r="G116" s="36"/>
      <c r="H116" s="36"/>
      <c r="I116" s="36"/>
      <c r="J116" s="36"/>
      <c r="K116" s="36"/>
      <c r="L116" s="126"/>
    </row>
    <row r="117" spans="1:12">
      <c r="C117" s="36"/>
      <c r="D117" s="36"/>
      <c r="E117" s="36"/>
      <c r="F117" s="36"/>
      <c r="G117" s="36"/>
      <c r="H117" s="36"/>
      <c r="I117" s="36"/>
      <c r="J117" s="36"/>
      <c r="K117" s="36"/>
      <c r="L117" s="126"/>
    </row>
    <row r="118" spans="1:12">
      <c r="C118" s="36"/>
      <c r="D118" s="36"/>
      <c r="E118" s="36"/>
      <c r="F118" s="36"/>
      <c r="G118" s="36"/>
      <c r="H118" s="36"/>
      <c r="I118" s="36"/>
      <c r="J118" s="36"/>
      <c r="K118" s="36"/>
      <c r="L118" s="126"/>
    </row>
    <row r="119" spans="1:12">
      <c r="C119" s="36"/>
      <c r="D119" s="36"/>
      <c r="E119" s="36"/>
      <c r="F119" s="36"/>
      <c r="G119" s="36"/>
      <c r="H119" s="36"/>
      <c r="I119" s="36"/>
      <c r="J119" s="36"/>
      <c r="K119" s="36"/>
      <c r="L119" s="126"/>
    </row>
    <row r="120" spans="1:12">
      <c r="C120" s="36"/>
      <c r="D120" s="36"/>
      <c r="E120" s="36"/>
      <c r="F120" s="36"/>
      <c r="G120" s="36"/>
      <c r="H120" s="36"/>
      <c r="I120" s="36"/>
      <c r="J120" s="36"/>
      <c r="K120" s="36"/>
      <c r="L120" s="126"/>
    </row>
    <row r="121" spans="1:12">
      <c r="C121" s="36"/>
      <c r="D121" s="36"/>
      <c r="E121" s="36"/>
      <c r="F121" s="36"/>
      <c r="G121" s="36"/>
      <c r="H121" s="36"/>
      <c r="I121" s="36"/>
      <c r="J121" s="36"/>
      <c r="K121" s="36"/>
      <c r="L121" s="126"/>
    </row>
    <row r="122" spans="1:12">
      <c r="C122" s="36"/>
      <c r="D122" s="36"/>
      <c r="E122" s="36"/>
      <c r="F122" s="36"/>
      <c r="G122" s="36"/>
      <c r="H122" s="36"/>
      <c r="I122" s="36"/>
      <c r="J122" s="36"/>
      <c r="K122" s="36"/>
      <c r="L122" s="126"/>
    </row>
    <row r="123" spans="1:12">
      <c r="C123" s="36"/>
      <c r="D123" s="36"/>
      <c r="E123" s="36"/>
      <c r="F123" s="36"/>
      <c r="G123" s="36"/>
      <c r="H123" s="36"/>
      <c r="I123" s="36"/>
      <c r="J123" s="36"/>
      <c r="K123" s="36"/>
      <c r="L123" s="390"/>
    </row>
    <row r="124" spans="1:12">
      <c r="C124" s="36"/>
      <c r="D124" s="36"/>
      <c r="E124" s="36"/>
      <c r="F124" s="36"/>
      <c r="G124" s="36"/>
      <c r="H124" s="36"/>
      <c r="I124" s="36"/>
      <c r="J124" s="36"/>
      <c r="K124" s="36"/>
      <c r="L124" s="126"/>
    </row>
    <row r="125" spans="1:12">
      <c r="C125" s="36"/>
      <c r="D125" s="36"/>
      <c r="E125" s="36"/>
      <c r="F125" s="36"/>
      <c r="G125" s="36"/>
      <c r="H125" s="36"/>
      <c r="I125" s="36"/>
      <c r="J125" s="36"/>
      <c r="K125" s="36"/>
      <c r="L125" s="126"/>
    </row>
    <row r="126" spans="1:12">
      <c r="C126" s="36"/>
      <c r="D126" s="36"/>
      <c r="E126" s="36"/>
      <c r="F126" s="36"/>
      <c r="G126" s="36"/>
      <c r="H126" s="36"/>
      <c r="I126" s="36"/>
      <c r="J126" s="236"/>
      <c r="K126" s="36"/>
      <c r="L126" s="390"/>
    </row>
    <row r="127" spans="1:12">
      <c r="C127" s="36"/>
      <c r="D127" s="36"/>
      <c r="E127" s="36"/>
      <c r="F127" s="36"/>
      <c r="G127" s="36"/>
      <c r="H127" s="36"/>
      <c r="I127" s="36"/>
      <c r="J127" s="36"/>
      <c r="K127" s="36"/>
      <c r="L127" s="390"/>
    </row>
    <row r="128" spans="1:12">
      <c r="C128" s="36"/>
      <c r="D128" s="36"/>
      <c r="E128" s="36"/>
      <c r="F128" s="36"/>
      <c r="G128" s="36"/>
      <c r="H128" s="36"/>
      <c r="I128" s="36"/>
      <c r="J128" s="36"/>
      <c r="K128" s="36"/>
      <c r="L128" s="390"/>
    </row>
    <row r="129" spans="3:12">
      <c r="C129" s="36"/>
      <c r="D129" s="36"/>
      <c r="E129" s="36"/>
      <c r="F129" s="36"/>
      <c r="G129" s="236"/>
      <c r="H129" s="36"/>
      <c r="I129" s="36"/>
      <c r="J129" s="236"/>
      <c r="K129" s="36"/>
      <c r="L129" s="390"/>
    </row>
    <row r="130" spans="3:12">
      <c r="C130" s="36"/>
      <c r="D130" s="36"/>
      <c r="E130" s="36"/>
      <c r="F130" s="36"/>
      <c r="G130" s="36"/>
      <c r="H130" s="36"/>
      <c r="I130" s="36"/>
      <c r="J130" s="36"/>
      <c r="K130" s="36"/>
      <c r="L130" s="390"/>
    </row>
    <row r="131" spans="3:12">
      <c r="C131" s="36"/>
      <c r="D131" s="36"/>
      <c r="E131" s="36"/>
      <c r="F131" s="36"/>
      <c r="G131" s="36"/>
      <c r="H131" s="36"/>
      <c r="I131" s="36"/>
      <c r="J131" s="36"/>
      <c r="K131" s="36"/>
      <c r="L131" s="390"/>
    </row>
    <row r="132" spans="3:12">
      <c r="C132" s="236"/>
      <c r="D132" s="236"/>
      <c r="E132" s="236"/>
      <c r="F132" s="236"/>
      <c r="G132" s="236"/>
      <c r="H132" s="236"/>
      <c r="I132" s="36"/>
      <c r="J132" s="236"/>
      <c r="K132" s="236"/>
      <c r="L132" s="390"/>
    </row>
    <row r="133" spans="3:12">
      <c r="C133" s="36"/>
      <c r="D133" s="236"/>
      <c r="E133" s="236"/>
      <c r="F133" s="36"/>
      <c r="G133" s="236"/>
      <c r="H133" s="36"/>
      <c r="I133" s="36"/>
      <c r="J133" s="236"/>
      <c r="K133" s="36"/>
      <c r="L133" s="390"/>
    </row>
    <row r="134" spans="3:12">
      <c r="C134" s="36"/>
      <c r="D134" s="236"/>
      <c r="E134" s="236"/>
      <c r="F134" s="36"/>
      <c r="G134" s="236"/>
      <c r="H134" s="36"/>
      <c r="I134" s="36"/>
      <c r="J134" s="236"/>
      <c r="K134" s="36"/>
      <c r="L134" s="390"/>
    </row>
    <row r="135" spans="3:12">
      <c r="C135" s="236"/>
      <c r="D135" s="236"/>
      <c r="E135" s="236"/>
      <c r="F135" s="236"/>
      <c r="G135" s="236"/>
      <c r="H135" s="236"/>
      <c r="I135" s="36"/>
      <c r="J135" s="236"/>
      <c r="K135" s="236"/>
      <c r="L135" s="390"/>
    </row>
    <row r="136" spans="3:12">
      <c r="C136" s="36"/>
      <c r="D136" s="236"/>
      <c r="E136" s="236"/>
      <c r="F136" s="36"/>
      <c r="G136" s="236"/>
      <c r="H136" s="36"/>
      <c r="I136" s="36"/>
      <c r="J136" s="236"/>
      <c r="K136" s="36"/>
      <c r="L136" s="390"/>
    </row>
    <row r="137" spans="3:12">
      <c r="C137" s="36"/>
      <c r="D137" s="236"/>
      <c r="E137" s="236"/>
      <c r="F137" s="36"/>
      <c r="G137" s="236"/>
      <c r="H137" s="36"/>
      <c r="I137" s="36"/>
      <c r="J137" s="236"/>
      <c r="K137" s="36"/>
      <c r="L137" s="390"/>
    </row>
    <row r="138" spans="3:12">
      <c r="C138" s="236"/>
      <c r="D138" s="236"/>
      <c r="E138" s="236"/>
      <c r="F138" s="236"/>
      <c r="G138" s="236"/>
      <c r="H138" s="236"/>
      <c r="I138" s="36"/>
      <c r="J138" s="236"/>
      <c r="K138" s="236"/>
      <c r="L138" s="390"/>
    </row>
    <row r="139" spans="3:12">
      <c r="C139" s="36"/>
      <c r="D139" s="236"/>
      <c r="E139" s="236"/>
      <c r="F139" s="36"/>
      <c r="G139" s="236"/>
      <c r="H139" s="36"/>
      <c r="I139" s="36"/>
      <c r="J139" s="236"/>
      <c r="K139" s="36"/>
      <c r="L139" s="390"/>
    </row>
    <row r="140" spans="3:12">
      <c r="C140" s="36"/>
      <c r="D140" s="236"/>
      <c r="E140" s="236"/>
      <c r="F140" s="36"/>
      <c r="G140" s="236"/>
      <c r="H140" s="36"/>
      <c r="I140" s="36"/>
      <c r="J140" s="236"/>
      <c r="K140" s="36"/>
      <c r="L140" s="390"/>
    </row>
    <row r="141" spans="3:12">
      <c r="C141" s="236"/>
      <c r="D141" s="236"/>
      <c r="E141" s="236"/>
      <c r="F141" s="236"/>
      <c r="G141" s="236"/>
      <c r="H141" s="236"/>
      <c r="I141" s="36"/>
      <c r="J141" s="236"/>
      <c r="K141" s="236"/>
      <c r="L141" s="390"/>
    </row>
    <row r="142" spans="3:12">
      <c r="C142" s="36"/>
      <c r="D142" s="236"/>
      <c r="E142" s="236"/>
      <c r="F142" s="36"/>
      <c r="G142" s="236"/>
      <c r="H142" s="36"/>
      <c r="I142" s="36"/>
      <c r="J142" s="236"/>
      <c r="K142" s="36"/>
      <c r="L142" s="390"/>
    </row>
    <row r="143" spans="3:12">
      <c r="C143" s="36"/>
      <c r="D143" s="236"/>
      <c r="E143" s="236"/>
      <c r="F143" s="36"/>
      <c r="G143" s="236"/>
      <c r="H143" s="36"/>
      <c r="I143" s="36"/>
      <c r="J143" s="236"/>
      <c r="K143" s="36"/>
      <c r="L143" s="390"/>
    </row>
    <row r="144" spans="3:12">
      <c r="C144" s="236"/>
      <c r="D144" s="236"/>
      <c r="E144" s="236"/>
      <c r="F144" s="236"/>
      <c r="G144" s="236"/>
      <c r="H144" s="236"/>
      <c r="I144" s="36"/>
      <c r="J144" s="236"/>
      <c r="K144" s="236"/>
      <c r="L144" s="390"/>
    </row>
    <row r="145" spans="3:12">
      <c r="C145" s="36"/>
      <c r="D145" s="236"/>
      <c r="E145" s="236"/>
      <c r="F145" s="36"/>
      <c r="G145" s="236"/>
      <c r="H145" s="36"/>
      <c r="I145" s="36"/>
      <c r="J145" s="236"/>
      <c r="K145" s="36"/>
      <c r="L145" s="390"/>
    </row>
    <row r="146" spans="3:12">
      <c r="C146" s="36"/>
      <c r="D146" s="236"/>
      <c r="E146" s="236"/>
      <c r="F146" s="36"/>
      <c r="G146" s="236"/>
      <c r="H146" s="36"/>
      <c r="I146" s="36"/>
      <c r="J146" s="236"/>
      <c r="K146" s="36"/>
      <c r="L146" s="390"/>
    </row>
    <row r="147" spans="3:12">
      <c r="C147" s="236"/>
      <c r="D147" s="236"/>
      <c r="E147" s="236"/>
      <c r="F147" s="236"/>
      <c r="G147" s="236"/>
      <c r="H147" s="236"/>
      <c r="I147" s="36"/>
      <c r="J147" s="236"/>
      <c r="K147" s="236"/>
      <c r="L147" s="390"/>
    </row>
    <row r="148" spans="3:12">
      <c r="C148" s="36"/>
      <c r="D148" s="236"/>
      <c r="E148" s="236"/>
      <c r="F148" s="36"/>
      <c r="G148" s="236"/>
      <c r="H148" s="36"/>
      <c r="I148" s="36"/>
      <c r="J148" s="236"/>
      <c r="K148" s="36"/>
      <c r="L148" s="390"/>
    </row>
    <row r="149" spans="3:12">
      <c r="C149" s="36"/>
      <c r="D149" s="236"/>
      <c r="E149" s="236"/>
      <c r="F149" s="36"/>
      <c r="G149" s="236"/>
      <c r="H149" s="36"/>
      <c r="I149" s="36"/>
      <c r="J149" s="236"/>
      <c r="K149" s="36"/>
      <c r="L149" s="390"/>
    </row>
    <row r="150" spans="3:12">
      <c r="C150" s="236"/>
      <c r="D150" s="236"/>
      <c r="E150" s="236"/>
      <c r="F150" s="236"/>
      <c r="G150" s="236"/>
      <c r="H150" s="236"/>
      <c r="I150" s="36"/>
      <c r="J150" s="236"/>
      <c r="K150" s="236"/>
      <c r="L150" s="390"/>
    </row>
    <row r="151" spans="3:12">
      <c r="C151" s="36"/>
      <c r="D151" s="236"/>
      <c r="E151" s="236"/>
      <c r="F151" s="36"/>
      <c r="G151" s="236"/>
      <c r="H151" s="36"/>
      <c r="I151" s="36"/>
      <c r="J151" s="236"/>
      <c r="K151" s="36"/>
      <c r="L151" s="390"/>
    </row>
    <row r="152" spans="3:12">
      <c r="C152" s="36"/>
      <c r="D152" s="236"/>
      <c r="E152" s="236"/>
      <c r="F152" s="36"/>
      <c r="G152" s="236"/>
      <c r="H152" s="36"/>
      <c r="I152" s="36"/>
      <c r="J152" s="236"/>
      <c r="K152" s="36"/>
      <c r="L152" s="390"/>
    </row>
    <row r="153" spans="3:12">
      <c r="C153" s="236"/>
      <c r="D153" s="236"/>
      <c r="E153" s="236"/>
      <c r="F153" s="236"/>
      <c r="G153" s="236"/>
      <c r="H153" s="236"/>
      <c r="I153" s="36"/>
      <c r="J153" s="236"/>
      <c r="K153" s="236"/>
      <c r="L153" s="390"/>
    </row>
    <row r="154" spans="3:12">
      <c r="C154" s="36"/>
      <c r="D154" s="236"/>
      <c r="E154" s="236"/>
      <c r="F154" s="36"/>
      <c r="G154" s="236"/>
      <c r="H154" s="36"/>
      <c r="I154" s="36"/>
      <c r="J154" s="236"/>
      <c r="K154" s="36"/>
      <c r="L154" s="390"/>
    </row>
    <row r="155" spans="3:12">
      <c r="C155" s="36"/>
      <c r="D155" s="236"/>
      <c r="E155" s="236"/>
      <c r="F155" s="36"/>
      <c r="G155" s="236"/>
      <c r="H155" s="36"/>
      <c r="I155" s="36"/>
      <c r="J155" s="236"/>
      <c r="K155" s="36"/>
      <c r="L155" s="390"/>
    </row>
    <row r="156" spans="3:12">
      <c r="C156" s="236"/>
      <c r="D156" s="236"/>
      <c r="E156" s="236"/>
      <c r="F156" s="236"/>
      <c r="G156" s="236"/>
      <c r="H156" s="236"/>
      <c r="I156" s="36"/>
      <c r="J156" s="236"/>
      <c r="K156" s="236"/>
      <c r="L156" s="390"/>
    </row>
    <row r="157" spans="3:12">
      <c r="C157" s="36"/>
      <c r="D157" s="236"/>
      <c r="E157" s="236"/>
      <c r="F157" s="36"/>
      <c r="G157" s="236"/>
      <c r="H157" s="36"/>
      <c r="I157" s="36"/>
      <c r="J157" s="236"/>
      <c r="K157" s="36"/>
      <c r="L157" s="390"/>
    </row>
    <row r="158" spans="3:12">
      <c r="C158" s="36"/>
      <c r="D158" s="236"/>
      <c r="E158" s="236"/>
      <c r="F158" s="36"/>
      <c r="G158" s="236"/>
      <c r="H158" s="36"/>
      <c r="I158" s="36"/>
      <c r="J158" s="236"/>
      <c r="K158" s="36"/>
      <c r="L158" s="390"/>
    </row>
    <row r="159" spans="3:12">
      <c r="C159" s="236"/>
      <c r="D159" s="236"/>
      <c r="E159" s="236"/>
      <c r="F159" s="236"/>
      <c r="G159" s="236"/>
      <c r="H159" s="236"/>
      <c r="I159" s="36"/>
      <c r="J159" s="236"/>
      <c r="K159" s="236"/>
      <c r="L159" s="390"/>
    </row>
    <row r="160" spans="3:12">
      <c r="C160" s="36"/>
      <c r="D160" s="236"/>
      <c r="E160" s="236"/>
      <c r="F160" s="36"/>
      <c r="G160" s="236"/>
      <c r="H160" s="36"/>
      <c r="I160" s="36"/>
      <c r="J160" s="236"/>
      <c r="K160" s="36"/>
      <c r="L160" s="390"/>
    </row>
    <row r="161" spans="3:12">
      <c r="C161" s="36"/>
      <c r="D161" s="236"/>
      <c r="E161" s="236"/>
      <c r="F161" s="36"/>
      <c r="G161" s="236"/>
      <c r="H161" s="36"/>
      <c r="I161" s="36"/>
      <c r="J161" s="236"/>
      <c r="K161" s="36"/>
      <c r="L161" s="390"/>
    </row>
    <row r="162" spans="3:12">
      <c r="C162" s="236"/>
      <c r="D162" s="236"/>
      <c r="E162" s="236"/>
      <c r="F162" s="236"/>
      <c r="G162" s="236"/>
      <c r="H162" s="236"/>
      <c r="I162" s="36"/>
      <c r="J162" s="236"/>
      <c r="K162" s="236"/>
      <c r="L162" s="390"/>
    </row>
    <row r="163" spans="3:12">
      <c r="C163" s="36"/>
      <c r="D163" s="236"/>
      <c r="E163" s="236"/>
      <c r="F163" s="36"/>
      <c r="G163" s="236"/>
      <c r="H163" s="36"/>
      <c r="I163" s="36"/>
      <c r="J163" s="236"/>
      <c r="K163" s="36"/>
      <c r="L163" s="390"/>
    </row>
    <row r="164" spans="3:12">
      <c r="C164" s="36"/>
      <c r="D164" s="236"/>
      <c r="E164" s="236"/>
      <c r="F164" s="36"/>
      <c r="G164" s="236"/>
      <c r="H164" s="36"/>
      <c r="I164" s="36"/>
      <c r="J164" s="236"/>
      <c r="K164" s="36"/>
      <c r="L164" s="390"/>
    </row>
    <row r="165" spans="3:12">
      <c r="C165" s="236"/>
      <c r="D165" s="236"/>
      <c r="E165" s="236"/>
      <c r="F165" s="236"/>
      <c r="G165" s="236"/>
      <c r="H165" s="236"/>
      <c r="I165" s="36"/>
      <c r="J165" s="236"/>
      <c r="K165" s="236"/>
      <c r="L165" s="390"/>
    </row>
    <row r="166" spans="3:12">
      <c r="C166" s="36"/>
      <c r="D166" s="236"/>
      <c r="E166" s="236"/>
      <c r="F166" s="36"/>
      <c r="G166" s="236"/>
      <c r="H166" s="36"/>
      <c r="I166" s="36"/>
      <c r="J166" s="236"/>
      <c r="K166" s="36"/>
      <c r="L166" s="390"/>
    </row>
    <row r="167" spans="3:12">
      <c r="C167" s="36"/>
      <c r="D167" s="236"/>
      <c r="E167" s="236"/>
      <c r="F167" s="36"/>
      <c r="G167" s="236"/>
      <c r="H167" s="36"/>
      <c r="I167" s="36"/>
      <c r="J167" s="236"/>
      <c r="K167" s="36"/>
      <c r="L167" s="390"/>
    </row>
    <row r="168" spans="3:12">
      <c r="C168" s="236"/>
      <c r="D168" s="236"/>
      <c r="E168" s="236"/>
      <c r="F168" s="236"/>
      <c r="G168" s="236"/>
      <c r="H168" s="236"/>
      <c r="I168" s="36"/>
      <c r="J168" s="236"/>
      <c r="K168" s="236"/>
      <c r="L168" s="390"/>
    </row>
    <row r="169" spans="3:12">
      <c r="C169" s="36"/>
      <c r="D169" s="236"/>
      <c r="E169" s="236"/>
      <c r="F169" s="36"/>
      <c r="G169" s="236"/>
      <c r="H169" s="36"/>
      <c r="I169" s="36"/>
      <c r="J169" s="236"/>
      <c r="K169" s="36"/>
      <c r="L169" s="390"/>
    </row>
    <row r="170" spans="3:12">
      <c r="C170" s="36"/>
      <c r="D170" s="236"/>
      <c r="E170" s="236"/>
      <c r="F170" s="36"/>
      <c r="G170" s="236"/>
      <c r="H170" s="36"/>
      <c r="I170" s="36"/>
      <c r="J170" s="236"/>
      <c r="K170" s="36"/>
      <c r="L170" s="390"/>
    </row>
    <row r="171" spans="3:12">
      <c r="C171" s="236"/>
      <c r="D171" s="236"/>
      <c r="E171" s="236"/>
      <c r="F171" s="236"/>
      <c r="G171" s="236"/>
      <c r="H171" s="236"/>
      <c r="I171" s="36"/>
      <c r="J171" s="236"/>
      <c r="K171" s="236"/>
      <c r="L171" s="390"/>
    </row>
    <row r="172" spans="3:12">
      <c r="C172" s="36"/>
      <c r="D172" s="236"/>
      <c r="E172" s="236"/>
      <c r="F172" s="36"/>
      <c r="G172" s="236"/>
      <c r="H172" s="36"/>
      <c r="I172" s="36"/>
      <c r="J172" s="236"/>
      <c r="K172" s="36"/>
      <c r="L172" s="390"/>
    </row>
    <row r="173" spans="3:12">
      <c r="C173" s="36"/>
      <c r="D173" s="236"/>
      <c r="E173" s="236"/>
      <c r="F173" s="36"/>
      <c r="G173" s="236"/>
      <c r="H173" s="36"/>
      <c r="I173" s="36"/>
      <c r="J173" s="236"/>
      <c r="K173" s="36"/>
      <c r="L173" s="390"/>
    </row>
    <row r="174" spans="3:12">
      <c r="C174" s="236"/>
      <c r="D174" s="236"/>
      <c r="E174" s="236"/>
      <c r="F174" s="236"/>
      <c r="G174" s="236"/>
      <c r="H174" s="236"/>
      <c r="I174" s="36"/>
      <c r="J174" s="236"/>
      <c r="K174" s="236"/>
      <c r="L174" s="390"/>
    </row>
    <row r="175" spans="3:12">
      <c r="C175" s="36"/>
      <c r="D175" s="236"/>
      <c r="E175" s="236"/>
      <c r="F175" s="36"/>
      <c r="G175" s="236"/>
      <c r="H175" s="36"/>
      <c r="I175" s="36"/>
      <c r="J175" s="236"/>
      <c r="K175" s="36"/>
      <c r="L175" s="390"/>
    </row>
    <row r="176" spans="3:12">
      <c r="C176" s="36"/>
      <c r="D176" s="236"/>
      <c r="E176" s="236"/>
      <c r="F176" s="36"/>
      <c r="G176" s="236"/>
      <c r="H176" s="36"/>
      <c r="I176" s="36"/>
      <c r="J176" s="236"/>
      <c r="K176" s="36"/>
      <c r="L176" s="390"/>
    </row>
    <row r="177" spans="3:12">
      <c r="C177" s="36"/>
      <c r="D177" s="236"/>
      <c r="E177" s="236"/>
      <c r="F177" s="36"/>
      <c r="G177" s="236"/>
      <c r="H177" s="36"/>
      <c r="I177" s="36"/>
      <c r="J177" s="236"/>
      <c r="K177" s="36"/>
      <c r="L177" s="390"/>
    </row>
    <row r="178" spans="3:12">
      <c r="C178" s="36"/>
      <c r="D178" s="36"/>
      <c r="E178" s="236"/>
      <c r="F178" s="36"/>
      <c r="G178" s="36"/>
      <c r="H178" s="36"/>
      <c r="I178" s="36"/>
      <c r="J178" s="236"/>
      <c r="K178" s="36"/>
      <c r="L178" s="390"/>
    </row>
    <row r="179" spans="3:12">
      <c r="C179" s="36"/>
      <c r="D179" s="36"/>
      <c r="E179" s="36"/>
      <c r="F179" s="36"/>
      <c r="G179" s="36"/>
      <c r="H179" s="36"/>
      <c r="I179" s="36"/>
      <c r="J179" s="236"/>
      <c r="K179" s="36"/>
      <c r="L179" s="390"/>
    </row>
    <row r="180" spans="3:12">
      <c r="C180" s="36"/>
      <c r="D180" s="236"/>
      <c r="E180" s="236"/>
      <c r="F180" s="36"/>
      <c r="G180" s="236"/>
      <c r="H180" s="36"/>
      <c r="I180" s="36"/>
      <c r="J180" s="236"/>
      <c r="K180" s="36"/>
      <c r="L180" s="390"/>
    </row>
    <row r="181" spans="3:12">
      <c r="C181" s="36"/>
      <c r="D181" s="36"/>
      <c r="E181" s="36"/>
      <c r="F181" s="36"/>
      <c r="G181" s="36"/>
      <c r="H181" s="36"/>
      <c r="I181" s="36"/>
      <c r="J181" s="236"/>
      <c r="K181" s="36"/>
      <c r="L181" s="390"/>
    </row>
    <row r="182" spans="3:12">
      <c r="C182" s="36"/>
      <c r="D182" s="36"/>
      <c r="E182" s="36"/>
      <c r="F182" s="36"/>
      <c r="G182" s="36"/>
      <c r="H182" s="36"/>
      <c r="I182" s="36"/>
      <c r="J182" s="36"/>
      <c r="K182" s="36"/>
      <c r="L182" s="390"/>
    </row>
    <row r="183" spans="3:12">
      <c r="C183" s="36"/>
      <c r="D183" s="236"/>
      <c r="E183" s="236"/>
      <c r="F183" s="36"/>
      <c r="G183" s="236"/>
      <c r="H183" s="36"/>
      <c r="I183" s="36"/>
      <c r="J183" s="236"/>
      <c r="K183" s="36"/>
      <c r="L183" s="390"/>
    </row>
    <row r="184" spans="3:12">
      <c r="C184" s="36"/>
      <c r="D184" s="36"/>
      <c r="E184" s="36"/>
      <c r="F184" s="36"/>
      <c r="G184" s="36"/>
      <c r="H184" s="36"/>
      <c r="I184" s="36"/>
      <c r="J184" s="36"/>
      <c r="K184" s="36"/>
      <c r="L184" s="390"/>
    </row>
    <row r="185" spans="3:12">
      <c r="C185" s="36"/>
      <c r="D185" s="36"/>
      <c r="E185" s="36"/>
      <c r="F185" s="36"/>
      <c r="G185" s="36"/>
      <c r="H185" s="36"/>
      <c r="I185" s="36"/>
      <c r="J185" s="36"/>
      <c r="K185" s="36"/>
      <c r="L185" s="390"/>
    </row>
    <row r="186" spans="3:12">
      <c r="C186" s="36"/>
      <c r="D186" s="36"/>
      <c r="E186" s="236"/>
      <c r="F186" s="36"/>
      <c r="G186" s="236"/>
      <c r="H186" s="36"/>
      <c r="I186" s="36"/>
      <c r="J186" s="236"/>
      <c r="K186" s="36"/>
      <c r="L186" s="390"/>
    </row>
    <row r="187" spans="3:12">
      <c r="C187" s="36"/>
      <c r="D187" s="36"/>
      <c r="E187" s="36"/>
      <c r="F187" s="36"/>
      <c r="G187" s="36"/>
      <c r="H187" s="36"/>
      <c r="I187" s="36"/>
      <c r="J187" s="36"/>
      <c r="K187" s="36"/>
      <c r="L187" s="390"/>
    </row>
    <row r="188" spans="3:12">
      <c r="C188" s="36"/>
      <c r="D188" s="36"/>
      <c r="E188" s="36"/>
      <c r="F188" s="36"/>
      <c r="G188" s="36"/>
      <c r="H188" s="36"/>
      <c r="I188" s="36"/>
      <c r="J188" s="36"/>
      <c r="K188" s="36"/>
      <c r="L188" s="390"/>
    </row>
    <row r="189" spans="3:12">
      <c r="C189" s="36"/>
      <c r="D189" s="36"/>
      <c r="E189" s="36"/>
      <c r="F189" s="36"/>
      <c r="G189" s="236"/>
      <c r="H189" s="36"/>
      <c r="I189" s="36"/>
      <c r="J189" s="236"/>
      <c r="K189" s="36"/>
      <c r="L189" s="390"/>
    </row>
    <row r="190" spans="3:12">
      <c r="C190" s="36"/>
      <c r="D190" s="36"/>
      <c r="E190" s="36"/>
      <c r="F190" s="36"/>
      <c r="G190" s="36"/>
      <c r="H190" s="36"/>
      <c r="I190" s="36"/>
      <c r="J190" s="36"/>
      <c r="K190" s="36"/>
      <c r="L190" s="390"/>
    </row>
    <row r="191" spans="3:12">
      <c r="C191" s="36"/>
      <c r="D191" s="36"/>
      <c r="E191" s="36"/>
      <c r="F191" s="36"/>
      <c r="G191" s="36"/>
      <c r="H191" s="36"/>
      <c r="I191" s="36"/>
      <c r="J191" s="36"/>
      <c r="K191" s="36"/>
      <c r="L191" s="390"/>
    </row>
    <row r="192" spans="3:12">
      <c r="C192" s="36"/>
      <c r="D192" s="36"/>
      <c r="E192" s="36"/>
      <c r="F192" s="36"/>
      <c r="G192" s="36"/>
      <c r="H192" s="36"/>
      <c r="I192" s="36"/>
      <c r="J192" s="36"/>
      <c r="K192" s="36"/>
      <c r="L192" s="390"/>
    </row>
    <row r="193" spans="3:12">
      <c r="C193" s="36"/>
      <c r="D193" s="36"/>
      <c r="E193" s="36"/>
      <c r="F193" s="36"/>
      <c r="G193" s="36"/>
      <c r="H193" s="36"/>
      <c r="I193" s="36"/>
      <c r="J193" s="36"/>
      <c r="K193" s="36"/>
      <c r="L193" s="390"/>
    </row>
    <row r="194" spans="3:12">
      <c r="C194" s="36"/>
      <c r="D194" s="36"/>
      <c r="E194" s="36"/>
      <c r="F194" s="36"/>
      <c r="G194" s="36"/>
      <c r="H194" s="36"/>
      <c r="I194" s="36"/>
      <c r="J194" s="36"/>
      <c r="K194" s="36"/>
      <c r="L194" s="390"/>
    </row>
    <row r="195" spans="3:12">
      <c r="C195" s="36"/>
      <c r="D195" s="36"/>
      <c r="E195" s="36"/>
      <c r="F195" s="36"/>
      <c r="G195" s="36"/>
      <c r="H195" s="36"/>
      <c r="I195" s="36"/>
      <c r="J195" s="36"/>
      <c r="K195" s="36"/>
      <c r="L195" s="390"/>
    </row>
    <row r="196" spans="3:12">
      <c r="C196" s="36"/>
      <c r="D196" s="36"/>
      <c r="E196" s="36"/>
      <c r="F196" s="36"/>
      <c r="G196" s="36"/>
      <c r="H196" s="36"/>
      <c r="I196" s="36"/>
      <c r="J196" s="36"/>
      <c r="K196" s="36"/>
      <c r="L196" s="390"/>
    </row>
    <row r="197" spans="3:12">
      <c r="C197" s="36"/>
      <c r="D197" s="36"/>
      <c r="E197" s="36"/>
      <c r="F197" s="36"/>
      <c r="G197" s="36"/>
      <c r="H197" s="36"/>
      <c r="I197" s="36"/>
      <c r="J197" s="36"/>
      <c r="K197" s="36"/>
      <c r="L197" s="390"/>
    </row>
    <row r="198" spans="3:12">
      <c r="C198" s="36"/>
      <c r="D198" s="236"/>
      <c r="E198" s="236"/>
      <c r="F198" s="236"/>
      <c r="G198" s="236"/>
      <c r="H198" s="236"/>
      <c r="I198" s="36"/>
      <c r="J198" s="236"/>
      <c r="K198" s="36"/>
      <c r="L198" s="390"/>
    </row>
    <row r="199" spans="3:12">
      <c r="C199" s="36"/>
      <c r="D199" s="36"/>
      <c r="E199" s="236"/>
      <c r="F199" s="36"/>
      <c r="G199" s="36"/>
      <c r="H199" s="36"/>
      <c r="I199" s="36"/>
      <c r="J199" s="236"/>
      <c r="K199" s="36"/>
      <c r="L199" s="390"/>
    </row>
    <row r="200" spans="3:12">
      <c r="C200" s="36"/>
      <c r="D200" s="236"/>
      <c r="E200" s="236"/>
      <c r="F200" s="36"/>
      <c r="G200" s="236"/>
      <c r="H200" s="36"/>
      <c r="I200" s="36"/>
      <c r="J200" s="236"/>
      <c r="K200" s="36"/>
      <c r="L200" s="390"/>
    </row>
    <row r="201" spans="3:12">
      <c r="C201" s="236"/>
      <c r="D201" s="236"/>
      <c r="E201" s="236"/>
      <c r="F201" s="236"/>
      <c r="G201" s="236"/>
      <c r="H201" s="236"/>
      <c r="I201" s="36"/>
      <c r="J201" s="236"/>
      <c r="K201" s="236"/>
      <c r="L201" s="390"/>
    </row>
    <row r="202" spans="3:12">
      <c r="C202" s="36"/>
      <c r="D202" s="236"/>
      <c r="E202" s="236"/>
      <c r="F202" s="36"/>
      <c r="G202" s="36"/>
      <c r="H202" s="36"/>
      <c r="I202" s="36"/>
      <c r="J202" s="236"/>
      <c r="K202" s="36"/>
      <c r="L202" s="390"/>
    </row>
    <row r="203" spans="3:12">
      <c r="C203" s="36"/>
      <c r="D203" s="236"/>
      <c r="E203" s="236"/>
      <c r="F203" s="36"/>
      <c r="G203" s="236"/>
      <c r="H203" s="36"/>
      <c r="I203" s="36"/>
      <c r="J203" s="236"/>
      <c r="K203" s="36"/>
      <c r="L203" s="390"/>
    </row>
    <row r="204" spans="3:12">
      <c r="D204" s="207"/>
      <c r="E204" s="207"/>
      <c r="G204" s="207"/>
      <c r="H204" s="207"/>
      <c r="J204" s="207"/>
      <c r="L204" s="109"/>
    </row>
    <row r="205" spans="3:12">
      <c r="L205" s="109"/>
    </row>
    <row r="206" spans="3:12">
      <c r="E206" s="207"/>
      <c r="J206" s="207"/>
      <c r="L206" s="109"/>
    </row>
    <row r="207" spans="3:12">
      <c r="D207" s="207"/>
      <c r="E207" s="207"/>
      <c r="G207" s="207"/>
      <c r="H207" s="207"/>
      <c r="J207" s="207"/>
      <c r="L207" s="109"/>
    </row>
    <row r="208" spans="3:12">
      <c r="L208" s="109"/>
    </row>
    <row r="209" spans="5:12">
      <c r="G209" s="207"/>
      <c r="J209" s="207"/>
      <c r="L209" s="109"/>
    </row>
    <row r="210" spans="5:12">
      <c r="L210" s="109"/>
    </row>
    <row r="212" spans="5:12">
      <c r="L212" s="109"/>
    </row>
    <row r="213" spans="5:12">
      <c r="E213" s="207"/>
      <c r="G213" s="207"/>
      <c r="H213" s="207"/>
      <c r="J213" s="207"/>
      <c r="L213" s="109"/>
    </row>
    <row r="214" spans="5:12">
      <c r="L214" s="109"/>
    </row>
    <row r="215" spans="5:12">
      <c r="E215" s="207"/>
      <c r="L215" s="109"/>
    </row>
    <row r="216" spans="5:12">
      <c r="L216" s="109"/>
    </row>
    <row r="217" spans="5:12">
      <c r="L217" s="109"/>
    </row>
    <row r="218" spans="5:12">
      <c r="L218" s="109"/>
    </row>
    <row r="219" spans="5:12">
      <c r="E219" s="207"/>
      <c r="L219" s="109"/>
    </row>
    <row r="220" spans="5:12">
      <c r="L220" s="109"/>
    </row>
    <row r="221" spans="5:12">
      <c r="L221" s="109"/>
    </row>
  </sheetData>
  <phoneticPr fontId="21" type="noConversion"/>
  <printOptions gridLines="1"/>
  <pageMargins left="0.78740157480314965" right="0.78740157480314965" top="0.76" bottom="0.61" header="0.42" footer="0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"/>
  <sheetViews>
    <sheetView workbookViewId="0">
      <selection activeCell="E3" sqref="E3"/>
    </sheetView>
  </sheetViews>
  <sheetFormatPr baseColWidth="10" defaultRowHeight="12.75"/>
  <cols>
    <col min="1" max="1" width="15" customWidth="1"/>
    <col min="2" max="2" width="16.28515625" customWidth="1"/>
    <col min="3" max="3" width="21" customWidth="1"/>
  </cols>
  <sheetData>
    <row r="2" spans="1:3" s="36" customFormat="1" ht="12.75" customHeight="1">
      <c r="A2" s="309" t="s">
        <v>1143</v>
      </c>
      <c r="B2" s="310"/>
      <c r="C2" s="311"/>
    </row>
    <row r="3" spans="1:3" s="36" customFormat="1" ht="9.6" customHeight="1" thickBot="1">
      <c r="A3" s="35"/>
    </row>
    <row r="4" spans="1:3" s="36" customFormat="1" ht="12" customHeight="1">
      <c r="A4" s="427"/>
      <c r="B4" s="429" t="s">
        <v>10</v>
      </c>
      <c r="C4" s="427" t="s">
        <v>62</v>
      </c>
    </row>
    <row r="5" spans="1:3" s="36" customFormat="1" ht="16.5" customHeight="1">
      <c r="A5" s="428"/>
      <c r="B5" s="430"/>
      <c r="C5" s="428"/>
    </row>
    <row r="6" spans="1:3" s="36" customFormat="1" ht="12.75" customHeight="1">
      <c r="A6" s="37" t="s">
        <v>53</v>
      </c>
      <c r="B6" s="128">
        <f t="shared" ref="B6:B15" si="0">SUM(C6:C6)</f>
        <v>9</v>
      </c>
      <c r="C6" s="66">
        <v>9</v>
      </c>
    </row>
    <row r="7" spans="1:3" s="36" customFormat="1" ht="12.75" customHeight="1">
      <c r="A7" s="37" t="s">
        <v>54</v>
      </c>
      <c r="B7" s="128">
        <f t="shared" si="0"/>
        <v>13</v>
      </c>
      <c r="C7" s="66">
        <v>13</v>
      </c>
    </row>
    <row r="8" spans="1:3" s="36" customFormat="1" ht="12.75" customHeight="1">
      <c r="A8" s="37" t="s">
        <v>55</v>
      </c>
      <c r="B8" s="128">
        <f t="shared" si="0"/>
        <v>16</v>
      </c>
      <c r="C8" s="66">
        <v>16</v>
      </c>
    </row>
    <row r="9" spans="1:3" s="36" customFormat="1" ht="12.75" customHeight="1">
      <c r="A9" s="37" t="s">
        <v>56</v>
      </c>
      <c r="B9" s="128">
        <f t="shared" si="0"/>
        <v>6</v>
      </c>
      <c r="C9" s="66">
        <v>6</v>
      </c>
    </row>
    <row r="10" spans="1:3" s="36" customFormat="1" ht="12.75" customHeight="1">
      <c r="A10" s="37" t="s">
        <v>57</v>
      </c>
      <c r="B10" s="128">
        <f t="shared" si="0"/>
        <v>8</v>
      </c>
      <c r="C10" s="66">
        <v>8</v>
      </c>
    </row>
    <row r="11" spans="1:3" s="36" customFormat="1" ht="12.75" customHeight="1">
      <c r="A11" s="37" t="s">
        <v>58</v>
      </c>
      <c r="B11" s="128">
        <f t="shared" si="0"/>
        <v>10</v>
      </c>
      <c r="C11" s="66">
        <v>10</v>
      </c>
    </row>
    <row r="12" spans="1:3" s="36" customFormat="1" ht="12.75" customHeight="1">
      <c r="A12" s="37" t="s">
        <v>59</v>
      </c>
      <c r="B12" s="128">
        <f t="shared" si="0"/>
        <v>7</v>
      </c>
      <c r="C12" s="66">
        <v>7</v>
      </c>
    </row>
    <row r="13" spans="1:3" s="36" customFormat="1" ht="12.75" customHeight="1">
      <c r="A13" s="37" t="s">
        <v>60</v>
      </c>
      <c r="B13" s="128">
        <f t="shared" si="0"/>
        <v>13</v>
      </c>
      <c r="C13" s="66">
        <v>13</v>
      </c>
    </row>
    <row r="14" spans="1:3" s="36" customFormat="1" ht="12.75" customHeight="1">
      <c r="A14" s="37" t="s">
        <v>61</v>
      </c>
      <c r="B14" s="128">
        <f t="shared" si="0"/>
        <v>10</v>
      </c>
      <c r="C14" s="66">
        <v>10</v>
      </c>
    </row>
    <row r="15" spans="1:3" s="126" customFormat="1" ht="12.75" customHeight="1">
      <c r="A15" s="123" t="s">
        <v>48</v>
      </c>
      <c r="B15" s="129">
        <f t="shared" si="0"/>
        <v>92</v>
      </c>
      <c r="C15" s="129">
        <v>92</v>
      </c>
    </row>
    <row r="16" spans="1:3">
      <c r="B16" s="53"/>
      <c r="C16" s="53"/>
    </row>
  </sheetData>
  <mergeCells count="3">
    <mergeCell ref="A4:A5"/>
    <mergeCell ref="B4:B5"/>
    <mergeCell ref="C4:C5"/>
  </mergeCells>
  <phoneticPr fontId="21" type="noConversion"/>
  <printOptions gridLines="1"/>
  <pageMargins left="0.75" right="0.75" top="1" bottom="1" header="0" footer="0"/>
  <pageSetup paperSize="9" orientation="landscape" r:id="rId1"/>
  <headerFooter alignWithMargins="0"/>
  <ignoredErrors>
    <ignoredError sqref="B6:B14" formulaRange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workbookViewId="0">
      <selection activeCell="A19" sqref="A19:F19"/>
    </sheetView>
  </sheetViews>
  <sheetFormatPr baseColWidth="10" defaultColWidth="11.5703125" defaultRowHeight="12.75"/>
  <cols>
    <col min="1" max="1" width="14.140625" style="36" customWidth="1"/>
    <col min="2" max="2" width="9.7109375" style="126" customWidth="1"/>
    <col min="3" max="3" width="10.5703125" style="36" customWidth="1"/>
    <col min="4" max="4" width="9" style="36" customWidth="1"/>
    <col min="5" max="5" width="8.7109375" style="36" customWidth="1"/>
    <col min="6" max="6" width="10.85546875" style="36" customWidth="1"/>
    <col min="7" max="7" width="7.140625" style="36" customWidth="1"/>
    <col min="8" max="8" width="9.85546875" style="36" customWidth="1"/>
    <col min="9" max="9" width="10.28515625" style="36" customWidth="1"/>
    <col min="10" max="10" width="10" style="36" customWidth="1"/>
    <col min="11" max="11" width="9.42578125" style="36" customWidth="1"/>
    <col min="12" max="12" width="16.5703125" style="36" customWidth="1"/>
    <col min="13" max="13" width="13.140625" style="36" customWidth="1"/>
    <col min="14" max="14" width="10.42578125" style="36" customWidth="1"/>
    <col min="15" max="16384" width="11.5703125" style="36"/>
  </cols>
  <sheetData>
    <row r="2" spans="1:14" ht="12.75" customHeight="1">
      <c r="A2" s="33" t="s">
        <v>1144</v>
      </c>
      <c r="B2" s="124"/>
      <c r="C2" s="34"/>
      <c r="D2" s="38"/>
      <c r="E2" s="38"/>
      <c r="F2" s="39"/>
      <c r="G2" s="34"/>
      <c r="H2" s="34"/>
      <c r="I2" s="34"/>
      <c r="J2" s="34"/>
      <c r="K2" s="34"/>
      <c r="L2" s="34"/>
      <c r="M2" s="34"/>
      <c r="N2" s="34"/>
    </row>
    <row r="3" spans="1:14" ht="9.6" customHeight="1" thickBot="1">
      <c r="A3" s="43"/>
      <c r="B3" s="125"/>
      <c r="C3" s="43"/>
      <c r="D3" s="43"/>
      <c r="E3" s="43"/>
      <c r="F3" s="44"/>
      <c r="G3" s="43"/>
      <c r="H3" s="43"/>
      <c r="I3" s="43"/>
      <c r="J3" s="43"/>
      <c r="K3" s="43"/>
      <c r="L3" s="43"/>
      <c r="M3" s="43"/>
      <c r="N3" s="43"/>
    </row>
    <row r="4" spans="1:14" s="42" customFormat="1" ht="20.100000000000001" customHeight="1">
      <c r="B4" s="437" t="s">
        <v>71</v>
      </c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8"/>
      <c r="N4" s="434" t="s">
        <v>70</v>
      </c>
    </row>
    <row r="5" spans="1:14" ht="18.75" customHeight="1">
      <c r="A5" s="431"/>
      <c r="B5" s="432" t="s">
        <v>47</v>
      </c>
      <c r="C5" s="441" t="s">
        <v>63</v>
      </c>
      <c r="D5" s="433" t="s">
        <v>144</v>
      </c>
      <c r="E5" s="433"/>
      <c r="F5" s="432" t="s">
        <v>64</v>
      </c>
      <c r="G5" s="432" t="s">
        <v>65</v>
      </c>
      <c r="H5" s="432" t="s">
        <v>66</v>
      </c>
      <c r="I5" s="432" t="s">
        <v>67</v>
      </c>
      <c r="J5" s="443" t="s">
        <v>1147</v>
      </c>
      <c r="K5" s="442" t="s">
        <v>132</v>
      </c>
      <c r="L5" s="442" t="s">
        <v>1145</v>
      </c>
      <c r="M5" s="439" t="s">
        <v>1146</v>
      </c>
      <c r="N5" s="435"/>
    </row>
    <row r="6" spans="1:14" ht="44.25" customHeight="1">
      <c r="A6" s="428"/>
      <c r="B6" s="428"/>
      <c r="C6" s="399"/>
      <c r="D6" s="40" t="s">
        <v>68</v>
      </c>
      <c r="E6" s="41" t="s">
        <v>69</v>
      </c>
      <c r="F6" s="428"/>
      <c r="G6" s="428"/>
      <c r="H6" s="428"/>
      <c r="I6" s="428"/>
      <c r="J6" s="444"/>
      <c r="K6" s="428"/>
      <c r="L6" s="428"/>
      <c r="M6" s="440"/>
      <c r="N6" s="436"/>
    </row>
    <row r="7" spans="1:14" ht="12.75" customHeight="1">
      <c r="A7" s="37" t="s">
        <v>53</v>
      </c>
      <c r="B7" s="136">
        <f>SUM(C7:N7)</f>
        <v>2838</v>
      </c>
      <c r="C7" s="214">
        <v>395</v>
      </c>
      <c r="D7" s="214">
        <v>591</v>
      </c>
      <c r="E7" s="214">
        <v>51</v>
      </c>
      <c r="F7" s="214">
        <v>142</v>
      </c>
      <c r="G7" s="214">
        <v>156</v>
      </c>
      <c r="H7" s="214"/>
      <c r="I7" s="214">
        <v>33</v>
      </c>
      <c r="J7" s="214"/>
      <c r="K7" s="214">
        <v>96</v>
      </c>
      <c r="L7" s="214">
        <v>510</v>
      </c>
      <c r="M7" s="214">
        <v>864</v>
      </c>
      <c r="N7" s="215"/>
    </row>
    <row r="8" spans="1:14" ht="12.75" customHeight="1">
      <c r="A8" s="37" t="s">
        <v>54</v>
      </c>
      <c r="B8" s="136">
        <f t="shared" ref="B8:B15" si="0">SUM(C8:N8)</f>
        <v>3340</v>
      </c>
      <c r="C8" s="214">
        <v>481</v>
      </c>
      <c r="D8" s="214">
        <v>1282</v>
      </c>
      <c r="E8" s="214">
        <v>177</v>
      </c>
      <c r="F8" s="214">
        <v>122</v>
      </c>
      <c r="G8" s="214">
        <v>45</v>
      </c>
      <c r="H8" s="214">
        <v>34</v>
      </c>
      <c r="I8" s="214">
        <v>85</v>
      </c>
      <c r="J8" s="214"/>
      <c r="K8" s="214">
        <v>222</v>
      </c>
      <c r="L8" s="214">
        <v>107</v>
      </c>
      <c r="M8" s="214">
        <v>694</v>
      </c>
      <c r="N8" s="215">
        <v>91</v>
      </c>
    </row>
    <row r="9" spans="1:14" ht="12.75" customHeight="1">
      <c r="A9" s="37" t="s">
        <v>55</v>
      </c>
      <c r="B9" s="136">
        <f t="shared" si="0"/>
        <v>3195</v>
      </c>
      <c r="C9" s="214">
        <v>638</v>
      </c>
      <c r="D9" s="214">
        <v>875</v>
      </c>
      <c r="E9" s="214">
        <v>401</v>
      </c>
      <c r="F9" s="214">
        <v>232</v>
      </c>
      <c r="G9" s="214">
        <v>86</v>
      </c>
      <c r="H9" s="214">
        <v>35</v>
      </c>
      <c r="I9" s="214"/>
      <c r="J9" s="214">
        <v>26</v>
      </c>
      <c r="K9" s="214">
        <v>168</v>
      </c>
      <c r="L9" s="214">
        <v>45</v>
      </c>
      <c r="M9" s="214">
        <v>551</v>
      </c>
      <c r="N9" s="215">
        <v>138</v>
      </c>
    </row>
    <row r="10" spans="1:14" ht="12.75" customHeight="1">
      <c r="A10" s="37" t="s">
        <v>56</v>
      </c>
      <c r="B10" s="136">
        <f t="shared" si="0"/>
        <v>2629</v>
      </c>
      <c r="C10" s="214">
        <v>351</v>
      </c>
      <c r="D10" s="214">
        <v>557</v>
      </c>
      <c r="E10" s="214">
        <v>56</v>
      </c>
      <c r="F10" s="214">
        <v>101</v>
      </c>
      <c r="G10" s="214">
        <v>81</v>
      </c>
      <c r="H10" s="214">
        <v>52</v>
      </c>
      <c r="I10" s="214">
        <v>18</v>
      </c>
      <c r="J10" s="214"/>
      <c r="K10" s="214">
        <v>102</v>
      </c>
      <c r="L10" s="214">
        <v>341</v>
      </c>
      <c r="M10" s="214">
        <v>970</v>
      </c>
      <c r="N10" s="215"/>
    </row>
    <row r="11" spans="1:14" ht="12.75" customHeight="1">
      <c r="A11" s="37" t="s">
        <v>57</v>
      </c>
      <c r="B11" s="136">
        <f t="shared" si="0"/>
        <v>3768</v>
      </c>
      <c r="C11" s="214">
        <v>492</v>
      </c>
      <c r="D11" s="214">
        <v>862</v>
      </c>
      <c r="E11" s="214">
        <v>386</v>
      </c>
      <c r="F11" s="214">
        <v>131</v>
      </c>
      <c r="G11" s="214">
        <v>168</v>
      </c>
      <c r="H11" s="214">
        <v>21</v>
      </c>
      <c r="I11" s="214">
        <v>43</v>
      </c>
      <c r="J11" s="214"/>
      <c r="K11" s="214">
        <v>155</v>
      </c>
      <c r="L11" s="214">
        <v>223</v>
      </c>
      <c r="M11" s="214">
        <v>883</v>
      </c>
      <c r="N11" s="215">
        <v>404</v>
      </c>
    </row>
    <row r="12" spans="1:14" ht="12.75" customHeight="1">
      <c r="A12" s="37" t="s">
        <v>58</v>
      </c>
      <c r="B12" s="136">
        <f t="shared" si="0"/>
        <v>3191</v>
      </c>
      <c r="C12" s="214">
        <v>321</v>
      </c>
      <c r="D12" s="214">
        <v>390</v>
      </c>
      <c r="E12" s="214">
        <v>76</v>
      </c>
      <c r="F12" s="214">
        <v>168</v>
      </c>
      <c r="G12" s="214">
        <v>17</v>
      </c>
      <c r="H12" s="214">
        <v>28</v>
      </c>
      <c r="I12" s="214">
        <v>22</v>
      </c>
      <c r="J12" s="214"/>
      <c r="K12" s="214">
        <v>66</v>
      </c>
      <c r="L12" s="214">
        <v>110</v>
      </c>
      <c r="M12" s="214">
        <v>1720</v>
      </c>
      <c r="N12" s="215">
        <v>273</v>
      </c>
    </row>
    <row r="13" spans="1:14" ht="12.75" customHeight="1">
      <c r="A13" s="37" t="s">
        <v>59</v>
      </c>
      <c r="B13" s="136">
        <f t="shared" si="0"/>
        <v>1808</v>
      </c>
      <c r="C13" s="214">
        <v>117</v>
      </c>
      <c r="D13" s="214">
        <v>360</v>
      </c>
      <c r="E13" s="214">
        <v>97</v>
      </c>
      <c r="F13" s="214">
        <v>52</v>
      </c>
      <c r="G13" s="214">
        <v>43</v>
      </c>
      <c r="H13" s="214"/>
      <c r="I13" s="214"/>
      <c r="J13" s="214"/>
      <c r="K13" s="214">
        <v>47</v>
      </c>
      <c r="L13" s="214">
        <v>265</v>
      </c>
      <c r="M13" s="214">
        <v>827</v>
      </c>
      <c r="N13" s="215"/>
    </row>
    <row r="14" spans="1:14" ht="12.75" customHeight="1">
      <c r="A14" s="37" t="s">
        <v>60</v>
      </c>
      <c r="B14" s="136">
        <f t="shared" si="0"/>
        <v>5387</v>
      </c>
      <c r="C14" s="214">
        <v>1156</v>
      </c>
      <c r="D14" s="214">
        <v>1554</v>
      </c>
      <c r="E14" s="214">
        <v>262</v>
      </c>
      <c r="F14" s="214">
        <v>250</v>
      </c>
      <c r="G14" s="214">
        <v>89</v>
      </c>
      <c r="H14" s="214">
        <v>54</v>
      </c>
      <c r="I14" s="214"/>
      <c r="J14" s="214">
        <v>16</v>
      </c>
      <c r="K14" s="214">
        <v>273</v>
      </c>
      <c r="L14" s="214">
        <v>439</v>
      </c>
      <c r="M14" s="214">
        <v>1284</v>
      </c>
      <c r="N14" s="215">
        <v>10</v>
      </c>
    </row>
    <row r="15" spans="1:14" ht="12.75" customHeight="1">
      <c r="A15" s="37" t="s">
        <v>61</v>
      </c>
      <c r="B15" s="136">
        <f t="shared" si="0"/>
        <v>2224</v>
      </c>
      <c r="C15" s="214">
        <v>217</v>
      </c>
      <c r="D15" s="214">
        <v>1004</v>
      </c>
      <c r="E15" s="214">
        <v>36</v>
      </c>
      <c r="F15" s="214">
        <v>50</v>
      </c>
      <c r="G15" s="214">
        <v>19</v>
      </c>
      <c r="H15" s="214"/>
      <c r="I15" s="214">
        <v>43</v>
      </c>
      <c r="J15" s="214">
        <v>40</v>
      </c>
      <c r="K15" s="214">
        <v>96</v>
      </c>
      <c r="L15" s="214">
        <v>125</v>
      </c>
      <c r="M15" s="214">
        <v>485</v>
      </c>
      <c r="N15" s="215">
        <v>109</v>
      </c>
    </row>
    <row r="16" spans="1:14" ht="12.75" customHeight="1">
      <c r="A16" s="123" t="s">
        <v>48</v>
      </c>
      <c r="B16" s="137">
        <f>SUM(B7:B15)</f>
        <v>28380</v>
      </c>
      <c r="C16" s="137">
        <f t="shared" ref="C16:K16" si="1">SUM(C7:C15)</f>
        <v>4168</v>
      </c>
      <c r="D16" s="137">
        <v>7475</v>
      </c>
      <c r="E16" s="137">
        <v>1542</v>
      </c>
      <c r="F16" s="137">
        <v>1248</v>
      </c>
      <c r="G16" s="137">
        <f t="shared" si="1"/>
        <v>704</v>
      </c>
      <c r="H16" s="137">
        <f t="shared" si="1"/>
        <v>224</v>
      </c>
      <c r="I16" s="137">
        <f t="shared" si="1"/>
        <v>244</v>
      </c>
      <c r="J16" s="137">
        <f t="shared" si="1"/>
        <v>82</v>
      </c>
      <c r="K16" s="137">
        <f t="shared" si="1"/>
        <v>1225</v>
      </c>
      <c r="L16" s="137">
        <f>SUM(L7:L15)</f>
        <v>2165</v>
      </c>
      <c r="M16" s="137">
        <f>SUM(M7:M15)</f>
        <v>8278</v>
      </c>
      <c r="N16" s="137">
        <f>SUM(N7:N15)</f>
        <v>1025</v>
      </c>
    </row>
    <row r="17" spans="1:14" ht="12.75" customHeight="1">
      <c r="N17" s="236"/>
    </row>
    <row r="18" spans="1:14" ht="12.75" customHeight="1">
      <c r="A18" s="140"/>
    </row>
    <row r="19" spans="1:14">
      <c r="A19" s="17" t="s">
        <v>1152</v>
      </c>
    </row>
    <row r="21" spans="1:14">
      <c r="B21" s="207"/>
      <c r="C21"/>
      <c r="D21" s="207"/>
      <c r="E21" s="207"/>
      <c r="F21" s="207"/>
      <c r="G21"/>
      <c r="H21"/>
      <c r="I21" s="207"/>
      <c r="J21" s="207"/>
      <c r="K21" s="207"/>
      <c r="L21"/>
      <c r="M21" s="207"/>
      <c r="N21" s="207"/>
    </row>
    <row r="26" spans="1:14">
      <c r="B26" s="391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</row>
    <row r="27" spans="1:14">
      <c r="N27" s="236"/>
    </row>
    <row r="28" spans="1:14">
      <c r="E28" s="236"/>
      <c r="N28" s="236"/>
    </row>
    <row r="29" spans="1:14">
      <c r="N29" s="236"/>
    </row>
    <row r="30" spans="1:14">
      <c r="N30" s="236"/>
    </row>
    <row r="31" spans="1:14">
      <c r="N31" s="236"/>
    </row>
    <row r="32" spans="1:14">
      <c r="G32" s="236"/>
      <c r="N32" s="236"/>
    </row>
    <row r="33" spans="2:14">
      <c r="N33" s="236"/>
    </row>
    <row r="34" spans="2:14">
      <c r="B34" s="390"/>
      <c r="E34" s="236"/>
      <c r="G34" s="236"/>
      <c r="N34" s="236"/>
    </row>
    <row r="35" spans="2:14">
      <c r="E35" s="236"/>
      <c r="N35" s="236"/>
    </row>
    <row r="36" spans="2:14">
      <c r="B36" s="390"/>
      <c r="D36" s="236"/>
      <c r="E36" s="236"/>
      <c r="F36" s="236"/>
      <c r="G36" s="236"/>
      <c r="K36" s="236"/>
      <c r="L36" s="236"/>
      <c r="M36" s="236"/>
      <c r="N36" s="236"/>
    </row>
  </sheetData>
  <mergeCells count="14">
    <mergeCell ref="A5:A6"/>
    <mergeCell ref="B5:B6"/>
    <mergeCell ref="D5:E5"/>
    <mergeCell ref="N4:N6"/>
    <mergeCell ref="B4:M4"/>
    <mergeCell ref="I5:I6"/>
    <mergeCell ref="M5:M6"/>
    <mergeCell ref="F5:F6"/>
    <mergeCell ref="G5:G6"/>
    <mergeCell ref="H5:H6"/>
    <mergeCell ref="C5:C6"/>
    <mergeCell ref="L5:L6"/>
    <mergeCell ref="K5:K6"/>
    <mergeCell ref="J5:J6"/>
  </mergeCells>
  <phoneticPr fontId="21" type="noConversion"/>
  <printOptions gridLines="1"/>
  <pageMargins left="0.83" right="0.2" top="1" bottom="1" header="0" footer="0"/>
  <pageSetup paperSize="9" scale="9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22" workbookViewId="0">
      <selection activeCell="B51" sqref="B51"/>
    </sheetView>
  </sheetViews>
  <sheetFormatPr baseColWidth="10" defaultRowHeight="12.75"/>
  <cols>
    <col min="1" max="1" width="11.7109375" customWidth="1"/>
    <col min="2" max="2" width="8.7109375" customWidth="1"/>
    <col min="3" max="11" width="10.7109375" customWidth="1"/>
    <col min="12" max="12" width="11.85546875" style="11" bestFit="1" customWidth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00"/>
    </row>
    <row r="2" spans="1:12">
      <c r="A2" s="3" t="s">
        <v>1155</v>
      </c>
      <c r="B2" s="3"/>
      <c r="C2" s="4"/>
      <c r="D2" s="4"/>
      <c r="E2" s="4"/>
      <c r="F2" s="4"/>
      <c r="G2" s="4"/>
      <c r="H2" s="4"/>
      <c r="I2" s="4"/>
      <c r="J2" s="4"/>
      <c r="K2" s="4"/>
      <c r="L2" s="101"/>
    </row>
    <row r="3" spans="1:1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02"/>
    </row>
    <row r="4" spans="1:12">
      <c r="A4" s="10"/>
      <c r="B4" s="9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</row>
    <row r="5" spans="1:12">
      <c r="A5" s="1" t="s">
        <v>28</v>
      </c>
      <c r="B5" s="1" t="s">
        <v>10</v>
      </c>
      <c r="C5" s="140">
        <v>1</v>
      </c>
      <c r="D5" s="140">
        <v>3</v>
      </c>
      <c r="E5" s="140">
        <v>1</v>
      </c>
      <c r="F5" s="140">
        <v>7</v>
      </c>
      <c r="G5" s="140">
        <v>7</v>
      </c>
      <c r="H5" s="140">
        <v>1</v>
      </c>
      <c r="I5" s="140">
        <v>6</v>
      </c>
      <c r="J5" s="140">
        <v>1</v>
      </c>
      <c r="K5" s="140">
        <v>2</v>
      </c>
      <c r="L5" s="16">
        <v>29</v>
      </c>
    </row>
    <row r="6" spans="1:12">
      <c r="A6" s="1"/>
      <c r="B6" s="1" t="s">
        <v>109</v>
      </c>
      <c r="C6" s="140"/>
      <c r="D6" s="140">
        <v>1</v>
      </c>
      <c r="E6" s="140">
        <v>1</v>
      </c>
      <c r="F6" s="140">
        <v>6</v>
      </c>
      <c r="G6" s="140">
        <v>5</v>
      </c>
      <c r="H6" s="140"/>
      <c r="I6" s="140">
        <v>4</v>
      </c>
      <c r="J6" s="140">
        <v>1</v>
      </c>
      <c r="K6" s="140">
        <v>2</v>
      </c>
      <c r="L6" s="16">
        <v>20</v>
      </c>
    </row>
    <row r="7" spans="1:12">
      <c r="A7" s="1"/>
      <c r="B7" s="1" t="s">
        <v>11</v>
      </c>
      <c r="C7" s="140">
        <v>1</v>
      </c>
      <c r="D7" s="140">
        <v>2</v>
      </c>
      <c r="E7" s="140"/>
      <c r="F7" s="140">
        <v>1</v>
      </c>
      <c r="G7" s="140">
        <v>2</v>
      </c>
      <c r="H7" s="140">
        <v>1</v>
      </c>
      <c r="I7" s="140">
        <v>2</v>
      </c>
      <c r="J7" s="140"/>
      <c r="K7" s="140"/>
      <c r="L7" s="16">
        <v>9</v>
      </c>
    </row>
    <row r="8" spans="1:12">
      <c r="A8" s="1" t="s">
        <v>29</v>
      </c>
      <c r="B8" s="1" t="s">
        <v>10</v>
      </c>
      <c r="C8" s="140">
        <v>30</v>
      </c>
      <c r="D8" s="140">
        <v>65</v>
      </c>
      <c r="E8" s="140">
        <v>8</v>
      </c>
      <c r="F8" s="140">
        <v>10</v>
      </c>
      <c r="G8" s="140">
        <v>27</v>
      </c>
      <c r="H8" s="140">
        <v>19</v>
      </c>
      <c r="I8" s="140">
        <v>21</v>
      </c>
      <c r="J8" s="140">
        <v>14</v>
      </c>
      <c r="K8" s="140">
        <v>19</v>
      </c>
      <c r="L8" s="16">
        <v>213</v>
      </c>
    </row>
    <row r="9" spans="1:12">
      <c r="A9" s="1"/>
      <c r="B9" s="1" t="s">
        <v>109</v>
      </c>
      <c r="C9" s="140">
        <v>24</v>
      </c>
      <c r="D9" s="140">
        <v>41</v>
      </c>
      <c r="E9" s="140">
        <v>6</v>
      </c>
      <c r="F9" s="140">
        <v>7</v>
      </c>
      <c r="G9" s="140">
        <v>16</v>
      </c>
      <c r="H9" s="140">
        <v>11</v>
      </c>
      <c r="I9" s="140">
        <v>13</v>
      </c>
      <c r="J9" s="140">
        <v>4</v>
      </c>
      <c r="K9" s="140">
        <v>15</v>
      </c>
      <c r="L9" s="16">
        <v>137</v>
      </c>
    </row>
    <row r="10" spans="1:12">
      <c r="A10" s="1"/>
      <c r="B10" s="1" t="s">
        <v>11</v>
      </c>
      <c r="C10" s="140">
        <v>6</v>
      </c>
      <c r="D10" s="140">
        <v>24</v>
      </c>
      <c r="E10" s="140">
        <v>2</v>
      </c>
      <c r="F10" s="140">
        <v>3</v>
      </c>
      <c r="G10" s="140">
        <v>11</v>
      </c>
      <c r="H10" s="140">
        <v>8</v>
      </c>
      <c r="I10" s="140">
        <v>8</v>
      </c>
      <c r="J10" s="140">
        <v>10</v>
      </c>
      <c r="K10" s="140">
        <v>4</v>
      </c>
      <c r="L10" s="16">
        <v>76</v>
      </c>
    </row>
    <row r="11" spans="1:12">
      <c r="A11" s="1" t="s">
        <v>30</v>
      </c>
      <c r="B11" s="1" t="s">
        <v>10</v>
      </c>
      <c r="C11" s="140">
        <v>127</v>
      </c>
      <c r="D11" s="140">
        <v>224</v>
      </c>
      <c r="E11" s="140">
        <v>161</v>
      </c>
      <c r="F11" s="140">
        <v>128</v>
      </c>
      <c r="G11" s="140">
        <v>171</v>
      </c>
      <c r="H11" s="140">
        <v>89</v>
      </c>
      <c r="I11" s="140">
        <v>66</v>
      </c>
      <c r="J11" s="140">
        <v>258</v>
      </c>
      <c r="K11" s="140">
        <v>139</v>
      </c>
      <c r="L11" s="208">
        <v>1363</v>
      </c>
    </row>
    <row r="12" spans="1:12">
      <c r="A12" s="1"/>
      <c r="B12" s="1" t="s">
        <v>109</v>
      </c>
      <c r="C12" s="140">
        <v>78</v>
      </c>
      <c r="D12" s="140">
        <v>118</v>
      </c>
      <c r="E12" s="140">
        <v>96</v>
      </c>
      <c r="F12" s="140">
        <v>67</v>
      </c>
      <c r="G12" s="140">
        <v>94</v>
      </c>
      <c r="H12" s="140">
        <v>53</v>
      </c>
      <c r="I12" s="140">
        <v>31</v>
      </c>
      <c r="J12" s="140">
        <v>160</v>
      </c>
      <c r="K12" s="140">
        <v>80</v>
      </c>
      <c r="L12" s="16">
        <v>777</v>
      </c>
    </row>
    <row r="13" spans="1:12">
      <c r="A13" s="1"/>
      <c r="B13" s="1" t="s">
        <v>11</v>
      </c>
      <c r="C13" s="140">
        <v>49</v>
      </c>
      <c r="D13" s="140">
        <v>106</v>
      </c>
      <c r="E13" s="140">
        <v>65</v>
      </c>
      <c r="F13" s="140">
        <v>61</v>
      </c>
      <c r="G13" s="140">
        <v>77</v>
      </c>
      <c r="H13" s="140">
        <v>36</v>
      </c>
      <c r="I13" s="140">
        <v>35</v>
      </c>
      <c r="J13" s="140">
        <v>98</v>
      </c>
      <c r="K13" s="140">
        <v>59</v>
      </c>
      <c r="L13" s="16">
        <v>586</v>
      </c>
    </row>
    <row r="14" spans="1:12">
      <c r="A14" s="1" t="s">
        <v>31</v>
      </c>
      <c r="B14" s="1" t="s">
        <v>10</v>
      </c>
      <c r="C14" s="140">
        <v>119</v>
      </c>
      <c r="D14" s="140">
        <v>169</v>
      </c>
      <c r="E14" s="140">
        <v>155</v>
      </c>
      <c r="F14" s="140">
        <v>116</v>
      </c>
      <c r="G14" s="140">
        <v>185</v>
      </c>
      <c r="H14" s="140">
        <v>79</v>
      </c>
      <c r="I14" s="140">
        <v>76</v>
      </c>
      <c r="J14" s="140">
        <v>297</v>
      </c>
      <c r="K14" s="140">
        <v>118</v>
      </c>
      <c r="L14" s="208">
        <v>1314</v>
      </c>
    </row>
    <row r="15" spans="1:12">
      <c r="A15" s="1"/>
      <c r="B15" s="1" t="s">
        <v>109</v>
      </c>
      <c r="C15" s="140">
        <v>70</v>
      </c>
      <c r="D15" s="140">
        <v>84</v>
      </c>
      <c r="E15" s="140">
        <v>83</v>
      </c>
      <c r="F15" s="140">
        <v>63</v>
      </c>
      <c r="G15" s="140">
        <v>111</v>
      </c>
      <c r="H15" s="140">
        <v>42</v>
      </c>
      <c r="I15" s="140">
        <v>34</v>
      </c>
      <c r="J15" s="140">
        <v>169</v>
      </c>
      <c r="K15" s="140">
        <v>68</v>
      </c>
      <c r="L15" s="16">
        <v>724</v>
      </c>
    </row>
    <row r="16" spans="1:12">
      <c r="A16" s="1"/>
      <c r="B16" s="1" t="s">
        <v>11</v>
      </c>
      <c r="C16" s="140">
        <v>49</v>
      </c>
      <c r="D16" s="140">
        <v>85</v>
      </c>
      <c r="E16" s="140">
        <v>72</v>
      </c>
      <c r="F16" s="140">
        <v>53</v>
      </c>
      <c r="G16" s="140">
        <v>74</v>
      </c>
      <c r="H16" s="140">
        <v>37</v>
      </c>
      <c r="I16" s="140">
        <v>42</v>
      </c>
      <c r="J16" s="140">
        <v>128</v>
      </c>
      <c r="K16" s="140">
        <v>50</v>
      </c>
      <c r="L16" s="16">
        <v>590</v>
      </c>
    </row>
    <row r="17" spans="1:12">
      <c r="A17" s="1" t="s">
        <v>33</v>
      </c>
      <c r="B17" s="1" t="s">
        <v>10</v>
      </c>
      <c r="C17" s="140">
        <v>101</v>
      </c>
      <c r="D17" s="140">
        <v>178</v>
      </c>
      <c r="E17" s="140">
        <v>139</v>
      </c>
      <c r="F17" s="140">
        <v>68</v>
      </c>
      <c r="G17" s="140">
        <v>168</v>
      </c>
      <c r="H17" s="140">
        <v>80</v>
      </c>
      <c r="I17" s="140">
        <v>76</v>
      </c>
      <c r="J17" s="140">
        <v>257</v>
      </c>
      <c r="K17" s="140">
        <v>98</v>
      </c>
      <c r="L17" s="208">
        <v>1165</v>
      </c>
    </row>
    <row r="18" spans="1:12">
      <c r="A18" s="1"/>
      <c r="B18" s="1" t="s">
        <v>109</v>
      </c>
      <c r="C18" s="140">
        <v>62</v>
      </c>
      <c r="D18" s="140">
        <v>116</v>
      </c>
      <c r="E18" s="140">
        <v>79</v>
      </c>
      <c r="F18" s="140">
        <v>27</v>
      </c>
      <c r="G18" s="140">
        <v>104</v>
      </c>
      <c r="H18" s="140">
        <v>55</v>
      </c>
      <c r="I18" s="140">
        <v>59</v>
      </c>
      <c r="J18" s="140">
        <v>146</v>
      </c>
      <c r="K18" s="140">
        <v>60</v>
      </c>
      <c r="L18" s="16">
        <v>708</v>
      </c>
    </row>
    <row r="19" spans="1:12">
      <c r="A19" s="17"/>
      <c r="B19" s="1" t="s">
        <v>11</v>
      </c>
      <c r="C19" s="140">
        <v>39</v>
      </c>
      <c r="D19" s="140">
        <v>62</v>
      </c>
      <c r="E19" s="140">
        <v>60</v>
      </c>
      <c r="F19" s="140">
        <v>41</v>
      </c>
      <c r="G19" s="140">
        <v>64</v>
      </c>
      <c r="H19" s="140">
        <v>25</v>
      </c>
      <c r="I19" s="140">
        <v>17</v>
      </c>
      <c r="J19" s="140">
        <v>111</v>
      </c>
      <c r="K19" s="140">
        <v>38</v>
      </c>
      <c r="L19" s="16">
        <v>457</v>
      </c>
    </row>
    <row r="20" spans="1:12" s="11" customFormat="1">
      <c r="A20" s="1" t="s">
        <v>34</v>
      </c>
      <c r="B20" s="64" t="s">
        <v>10</v>
      </c>
      <c r="C20" s="140">
        <v>104</v>
      </c>
      <c r="D20" s="140">
        <v>134</v>
      </c>
      <c r="E20" s="140">
        <v>115</v>
      </c>
      <c r="F20" s="140">
        <v>84</v>
      </c>
      <c r="G20" s="140">
        <v>197</v>
      </c>
      <c r="H20" s="140">
        <v>58</v>
      </c>
      <c r="I20" s="140">
        <v>66</v>
      </c>
      <c r="J20" s="140">
        <v>215</v>
      </c>
      <c r="K20" s="140">
        <v>80</v>
      </c>
      <c r="L20" s="208">
        <v>1053</v>
      </c>
    </row>
    <row r="21" spans="1:12" s="11" customFormat="1">
      <c r="A21" s="1"/>
      <c r="B21" s="1" t="s">
        <v>109</v>
      </c>
      <c r="C21" s="140">
        <v>58</v>
      </c>
      <c r="D21" s="140">
        <v>88</v>
      </c>
      <c r="E21" s="140">
        <v>76</v>
      </c>
      <c r="F21" s="140">
        <v>53</v>
      </c>
      <c r="G21" s="140">
        <v>126</v>
      </c>
      <c r="H21" s="140">
        <v>31</v>
      </c>
      <c r="I21" s="140">
        <v>46</v>
      </c>
      <c r="J21" s="140">
        <v>126</v>
      </c>
      <c r="K21" s="140">
        <v>30</v>
      </c>
      <c r="L21" s="16">
        <v>634</v>
      </c>
    </row>
    <row r="22" spans="1:12" s="11" customFormat="1">
      <c r="A22" s="17"/>
      <c r="B22" s="64" t="s">
        <v>11</v>
      </c>
      <c r="C22" s="140">
        <v>46</v>
      </c>
      <c r="D22" s="140">
        <v>46</v>
      </c>
      <c r="E22" s="140">
        <v>39</v>
      </c>
      <c r="F22" s="140">
        <v>31</v>
      </c>
      <c r="G22" s="140">
        <v>71</v>
      </c>
      <c r="H22" s="140">
        <v>27</v>
      </c>
      <c r="I22" s="140">
        <v>20</v>
      </c>
      <c r="J22" s="140">
        <v>89</v>
      </c>
      <c r="K22" s="140">
        <v>50</v>
      </c>
      <c r="L22" s="16">
        <v>419</v>
      </c>
    </row>
    <row r="23" spans="1:12">
      <c r="A23" s="17" t="s">
        <v>35</v>
      </c>
      <c r="B23" s="1" t="s">
        <v>10</v>
      </c>
      <c r="C23" s="140">
        <v>74</v>
      </c>
      <c r="D23" s="140">
        <v>126</v>
      </c>
      <c r="E23" s="140">
        <v>119</v>
      </c>
      <c r="F23" s="140">
        <v>62</v>
      </c>
      <c r="G23" s="140">
        <v>130</v>
      </c>
      <c r="H23" s="140">
        <v>62</v>
      </c>
      <c r="I23" s="140">
        <v>47</v>
      </c>
      <c r="J23" s="140">
        <v>198</v>
      </c>
      <c r="K23" s="140">
        <v>87</v>
      </c>
      <c r="L23" s="16">
        <v>905</v>
      </c>
    </row>
    <row r="24" spans="1:12">
      <c r="A24" s="17"/>
      <c r="B24" s="1" t="s">
        <v>109</v>
      </c>
      <c r="C24" s="140">
        <v>41</v>
      </c>
      <c r="D24" s="140">
        <v>70</v>
      </c>
      <c r="E24" s="140">
        <v>60</v>
      </c>
      <c r="F24" s="140">
        <v>31</v>
      </c>
      <c r="G24" s="140">
        <v>69</v>
      </c>
      <c r="H24" s="140">
        <v>29</v>
      </c>
      <c r="I24" s="140">
        <v>31</v>
      </c>
      <c r="J24" s="140">
        <v>118</v>
      </c>
      <c r="K24" s="140">
        <v>53</v>
      </c>
      <c r="L24" s="16">
        <v>502</v>
      </c>
    </row>
    <row r="25" spans="1:12">
      <c r="A25" s="17"/>
      <c r="B25" s="1" t="s">
        <v>11</v>
      </c>
      <c r="C25" s="140">
        <v>33</v>
      </c>
      <c r="D25" s="140">
        <v>56</v>
      </c>
      <c r="E25" s="140">
        <v>59</v>
      </c>
      <c r="F25" s="140">
        <v>31</v>
      </c>
      <c r="G25" s="140">
        <v>61</v>
      </c>
      <c r="H25" s="140">
        <v>33</v>
      </c>
      <c r="I25" s="140">
        <v>16</v>
      </c>
      <c r="J25" s="140">
        <v>80</v>
      </c>
      <c r="K25" s="140">
        <v>34</v>
      </c>
      <c r="L25" s="16">
        <v>403</v>
      </c>
    </row>
    <row r="26" spans="1:12">
      <c r="A26" s="17" t="s">
        <v>36</v>
      </c>
      <c r="B26" s="1" t="s">
        <v>10</v>
      </c>
      <c r="C26" s="140">
        <v>71</v>
      </c>
      <c r="D26" s="140">
        <v>96</v>
      </c>
      <c r="E26" s="140">
        <v>109</v>
      </c>
      <c r="F26" s="140">
        <v>54</v>
      </c>
      <c r="G26" s="140">
        <v>116</v>
      </c>
      <c r="H26" s="140">
        <v>50</v>
      </c>
      <c r="I26" s="140">
        <v>44</v>
      </c>
      <c r="J26" s="140">
        <v>149</v>
      </c>
      <c r="K26" s="140">
        <v>73</v>
      </c>
      <c r="L26" s="16">
        <v>762</v>
      </c>
    </row>
    <row r="27" spans="1:12">
      <c r="A27" s="17"/>
      <c r="B27" s="1" t="s">
        <v>109</v>
      </c>
      <c r="C27" s="140">
        <v>39</v>
      </c>
      <c r="D27" s="140">
        <v>53</v>
      </c>
      <c r="E27" s="140">
        <v>62</v>
      </c>
      <c r="F27" s="140">
        <v>32</v>
      </c>
      <c r="G27" s="140">
        <v>69</v>
      </c>
      <c r="H27" s="140">
        <v>23</v>
      </c>
      <c r="I27" s="140">
        <v>25</v>
      </c>
      <c r="J27" s="140">
        <v>82</v>
      </c>
      <c r="K27" s="140">
        <v>45</v>
      </c>
      <c r="L27" s="16">
        <v>430</v>
      </c>
    </row>
    <row r="28" spans="1:12">
      <c r="A28" s="17"/>
      <c r="B28" s="1" t="s">
        <v>11</v>
      </c>
      <c r="C28" s="140">
        <v>32</v>
      </c>
      <c r="D28" s="140">
        <v>43</v>
      </c>
      <c r="E28" s="140">
        <v>47</v>
      </c>
      <c r="F28" s="140">
        <v>22</v>
      </c>
      <c r="G28" s="140">
        <v>47</v>
      </c>
      <c r="H28" s="140">
        <v>27</v>
      </c>
      <c r="I28" s="140">
        <v>19</v>
      </c>
      <c r="J28" s="140">
        <v>67</v>
      </c>
      <c r="K28" s="140">
        <v>28</v>
      </c>
      <c r="L28" s="16">
        <v>332</v>
      </c>
    </row>
    <row r="29" spans="1:12">
      <c r="A29" s="17" t="s">
        <v>37</v>
      </c>
      <c r="B29" s="1" t="s">
        <v>10</v>
      </c>
      <c r="C29" s="140">
        <v>65</v>
      </c>
      <c r="D29" s="140">
        <v>96</v>
      </c>
      <c r="E29" s="140">
        <v>95</v>
      </c>
      <c r="F29" s="140">
        <v>65</v>
      </c>
      <c r="G29" s="140">
        <v>93</v>
      </c>
      <c r="H29" s="140">
        <v>49</v>
      </c>
      <c r="I29" s="140">
        <v>33</v>
      </c>
      <c r="J29" s="140">
        <v>155</v>
      </c>
      <c r="K29" s="140">
        <v>70</v>
      </c>
      <c r="L29" s="16">
        <v>721</v>
      </c>
    </row>
    <row r="30" spans="1:12">
      <c r="A30" s="17"/>
      <c r="B30" s="1" t="s">
        <v>109</v>
      </c>
      <c r="C30" s="140">
        <v>28</v>
      </c>
      <c r="D30" s="140">
        <v>53</v>
      </c>
      <c r="E30" s="140">
        <v>57</v>
      </c>
      <c r="F30" s="140">
        <v>38</v>
      </c>
      <c r="G30" s="140">
        <v>61</v>
      </c>
      <c r="H30" s="140">
        <v>26</v>
      </c>
      <c r="I30" s="140">
        <v>15</v>
      </c>
      <c r="J30" s="140">
        <v>85</v>
      </c>
      <c r="K30" s="140">
        <v>32</v>
      </c>
      <c r="L30" s="16">
        <v>395</v>
      </c>
    </row>
    <row r="31" spans="1:12">
      <c r="A31" s="17"/>
      <c r="B31" s="1" t="s">
        <v>11</v>
      </c>
      <c r="C31" s="140">
        <v>37</v>
      </c>
      <c r="D31" s="140">
        <v>43</v>
      </c>
      <c r="E31" s="140">
        <v>38</v>
      </c>
      <c r="F31" s="140">
        <v>27</v>
      </c>
      <c r="G31" s="140">
        <v>32</v>
      </c>
      <c r="H31" s="140">
        <v>23</v>
      </c>
      <c r="I31" s="140">
        <v>18</v>
      </c>
      <c r="J31" s="140">
        <v>70</v>
      </c>
      <c r="K31" s="140">
        <v>38</v>
      </c>
      <c r="L31" s="16">
        <v>326</v>
      </c>
    </row>
    <row r="32" spans="1:12">
      <c r="A32" s="17" t="s">
        <v>38</v>
      </c>
      <c r="B32" s="1" t="s">
        <v>10</v>
      </c>
      <c r="C32" s="140">
        <v>248</v>
      </c>
      <c r="D32" s="140">
        <v>325</v>
      </c>
      <c r="E32" s="140">
        <v>404</v>
      </c>
      <c r="F32" s="140">
        <v>291</v>
      </c>
      <c r="G32" s="140">
        <v>343</v>
      </c>
      <c r="H32" s="140">
        <v>252</v>
      </c>
      <c r="I32" s="140">
        <v>150</v>
      </c>
      <c r="J32" s="140">
        <v>554</v>
      </c>
      <c r="K32" s="140">
        <v>252</v>
      </c>
      <c r="L32" s="208">
        <v>2819</v>
      </c>
    </row>
    <row r="33" spans="1:12">
      <c r="A33" s="17"/>
      <c r="B33" s="1" t="s">
        <v>109</v>
      </c>
      <c r="C33" s="140">
        <v>105</v>
      </c>
      <c r="D33" s="140">
        <v>182</v>
      </c>
      <c r="E33" s="140">
        <v>241</v>
      </c>
      <c r="F33" s="140">
        <v>138</v>
      </c>
      <c r="G33" s="140">
        <v>225</v>
      </c>
      <c r="H33" s="140">
        <v>125</v>
      </c>
      <c r="I33" s="140">
        <v>75</v>
      </c>
      <c r="J33" s="140">
        <v>322</v>
      </c>
      <c r="K33" s="140">
        <v>139</v>
      </c>
      <c r="L33" s="208">
        <v>1552</v>
      </c>
    </row>
    <row r="34" spans="1:12">
      <c r="A34" s="17"/>
      <c r="B34" s="1" t="s">
        <v>11</v>
      </c>
      <c r="C34" s="140">
        <v>143</v>
      </c>
      <c r="D34" s="140">
        <v>143</v>
      </c>
      <c r="E34" s="140">
        <v>163</v>
      </c>
      <c r="F34" s="140">
        <v>153</v>
      </c>
      <c r="G34" s="140">
        <v>118</v>
      </c>
      <c r="H34" s="140">
        <v>127</v>
      </c>
      <c r="I34" s="140">
        <v>75</v>
      </c>
      <c r="J34" s="140">
        <v>232</v>
      </c>
      <c r="K34" s="140">
        <v>113</v>
      </c>
      <c r="L34" s="208">
        <v>1267</v>
      </c>
    </row>
    <row r="35" spans="1:12">
      <c r="A35" s="17" t="s">
        <v>90</v>
      </c>
      <c r="B35" s="1" t="s">
        <v>10</v>
      </c>
      <c r="C35" s="140">
        <v>431</v>
      </c>
      <c r="D35" s="140">
        <v>454</v>
      </c>
      <c r="E35" s="140">
        <v>437</v>
      </c>
      <c r="F35" s="140">
        <v>416</v>
      </c>
      <c r="G35" s="140">
        <v>407</v>
      </c>
      <c r="H35" s="140">
        <v>430</v>
      </c>
      <c r="I35" s="140">
        <v>260</v>
      </c>
      <c r="J35" s="140">
        <v>759</v>
      </c>
      <c r="K35" s="140">
        <v>351</v>
      </c>
      <c r="L35" s="208">
        <v>3945</v>
      </c>
    </row>
    <row r="36" spans="1:12">
      <c r="A36" s="17"/>
      <c r="B36" s="1" t="s">
        <v>109</v>
      </c>
      <c r="C36" s="140">
        <v>153</v>
      </c>
      <c r="D36" s="140">
        <v>246</v>
      </c>
      <c r="E36" s="140">
        <v>226</v>
      </c>
      <c r="F36" s="140">
        <v>205</v>
      </c>
      <c r="G36" s="140">
        <v>221</v>
      </c>
      <c r="H36" s="140">
        <v>186</v>
      </c>
      <c r="I36" s="140">
        <v>100</v>
      </c>
      <c r="J36" s="140">
        <v>427</v>
      </c>
      <c r="K36" s="140">
        <v>156</v>
      </c>
      <c r="L36" s="208">
        <v>1920</v>
      </c>
    </row>
    <row r="37" spans="1:12">
      <c r="A37" s="17"/>
      <c r="B37" s="1" t="s">
        <v>11</v>
      </c>
      <c r="C37" s="140">
        <v>278</v>
      </c>
      <c r="D37" s="140">
        <v>208</v>
      </c>
      <c r="E37" s="140">
        <v>211</v>
      </c>
      <c r="F37" s="140">
        <v>211</v>
      </c>
      <c r="G37" s="140">
        <v>186</v>
      </c>
      <c r="H37" s="140">
        <v>244</v>
      </c>
      <c r="I37" s="140">
        <v>160</v>
      </c>
      <c r="J37" s="140">
        <v>332</v>
      </c>
      <c r="K37" s="140">
        <v>195</v>
      </c>
      <c r="L37" s="208">
        <v>2025</v>
      </c>
    </row>
    <row r="38" spans="1:12">
      <c r="A38" s="17" t="s">
        <v>91</v>
      </c>
      <c r="B38" s="1" t="s">
        <v>10</v>
      </c>
      <c r="C38" s="140">
        <v>546</v>
      </c>
      <c r="D38" s="140">
        <v>461</v>
      </c>
      <c r="E38" s="140">
        <v>390</v>
      </c>
      <c r="F38" s="140">
        <v>448</v>
      </c>
      <c r="G38" s="140">
        <v>549</v>
      </c>
      <c r="H38" s="140">
        <v>694</v>
      </c>
      <c r="I38" s="140">
        <v>371</v>
      </c>
      <c r="J38" s="201">
        <v>742</v>
      </c>
      <c r="K38" s="140">
        <v>296</v>
      </c>
      <c r="L38" s="208">
        <v>4497</v>
      </c>
    </row>
    <row r="39" spans="1:12">
      <c r="A39" s="17"/>
      <c r="B39" s="1" t="s">
        <v>109</v>
      </c>
      <c r="C39" s="140">
        <v>156</v>
      </c>
      <c r="D39" s="140">
        <v>163</v>
      </c>
      <c r="E39" s="140">
        <v>152</v>
      </c>
      <c r="F39" s="140">
        <v>160</v>
      </c>
      <c r="G39" s="140">
        <v>172</v>
      </c>
      <c r="H39" s="140">
        <v>192</v>
      </c>
      <c r="I39" s="140">
        <v>114</v>
      </c>
      <c r="J39" s="140">
        <v>294</v>
      </c>
      <c r="K39" s="140">
        <v>93</v>
      </c>
      <c r="L39" s="208">
        <v>1496</v>
      </c>
    </row>
    <row r="40" spans="1:12">
      <c r="A40" s="17"/>
      <c r="B40" s="1" t="s">
        <v>11</v>
      </c>
      <c r="C40" s="140">
        <v>390</v>
      </c>
      <c r="D40" s="140">
        <v>298</v>
      </c>
      <c r="E40" s="140">
        <v>238</v>
      </c>
      <c r="F40" s="140">
        <v>288</v>
      </c>
      <c r="G40" s="140">
        <v>377</v>
      </c>
      <c r="H40" s="140">
        <v>502</v>
      </c>
      <c r="I40" s="140">
        <v>257</v>
      </c>
      <c r="J40" s="201">
        <v>448</v>
      </c>
      <c r="K40" s="140">
        <v>203</v>
      </c>
      <c r="L40" s="208">
        <v>3001</v>
      </c>
    </row>
    <row r="41" spans="1:12">
      <c r="A41" s="17" t="s">
        <v>92</v>
      </c>
      <c r="B41" s="1" t="s">
        <v>10</v>
      </c>
      <c r="C41" s="140">
        <v>554</v>
      </c>
      <c r="D41" s="140">
        <v>608</v>
      </c>
      <c r="E41" s="201">
        <v>530</v>
      </c>
      <c r="F41" s="140">
        <v>699</v>
      </c>
      <c r="G41" s="140">
        <v>904</v>
      </c>
      <c r="H41" s="201">
        <v>941</v>
      </c>
      <c r="I41" s="140">
        <v>404</v>
      </c>
      <c r="J41" s="201">
        <v>1202</v>
      </c>
      <c r="K41" s="140">
        <v>350</v>
      </c>
      <c r="L41" s="208">
        <v>6192</v>
      </c>
    </row>
    <row r="42" spans="1:12">
      <c r="A42" s="17"/>
      <c r="B42" s="1" t="s">
        <v>109</v>
      </c>
      <c r="C42" s="140">
        <v>145</v>
      </c>
      <c r="D42" s="140">
        <v>162</v>
      </c>
      <c r="E42" s="140">
        <v>132</v>
      </c>
      <c r="F42" s="140">
        <v>175</v>
      </c>
      <c r="G42" s="140">
        <v>229</v>
      </c>
      <c r="H42" s="140">
        <v>187</v>
      </c>
      <c r="I42" s="140">
        <v>117</v>
      </c>
      <c r="J42" s="140">
        <v>261</v>
      </c>
      <c r="K42" s="140">
        <v>88</v>
      </c>
      <c r="L42" s="208">
        <v>1496</v>
      </c>
    </row>
    <row r="43" spans="1:12">
      <c r="A43" s="17"/>
      <c r="B43" s="1" t="s">
        <v>11</v>
      </c>
      <c r="C43" s="140">
        <v>409</v>
      </c>
      <c r="D43" s="140">
        <v>446</v>
      </c>
      <c r="E43" s="140">
        <v>398</v>
      </c>
      <c r="F43" s="140">
        <v>524</v>
      </c>
      <c r="G43" s="140">
        <v>675</v>
      </c>
      <c r="H43" s="140">
        <v>754</v>
      </c>
      <c r="I43" s="140">
        <v>287</v>
      </c>
      <c r="J43" s="201">
        <v>941</v>
      </c>
      <c r="K43" s="140">
        <v>262</v>
      </c>
      <c r="L43" s="208">
        <v>4696</v>
      </c>
    </row>
    <row r="44" spans="1:12">
      <c r="A44" s="17" t="s">
        <v>93</v>
      </c>
      <c r="B44" s="1" t="s">
        <v>10</v>
      </c>
      <c r="C44" s="140">
        <v>367</v>
      </c>
      <c r="D44" s="140">
        <v>401</v>
      </c>
      <c r="E44" s="201">
        <v>532</v>
      </c>
      <c r="F44" s="140">
        <v>181</v>
      </c>
      <c r="G44" s="140">
        <v>471</v>
      </c>
      <c r="H44" s="201">
        <v>387</v>
      </c>
      <c r="I44" s="140">
        <v>188</v>
      </c>
      <c r="J44" s="201">
        <v>586</v>
      </c>
      <c r="K44" s="140">
        <v>289</v>
      </c>
      <c r="L44" s="208">
        <v>3402</v>
      </c>
    </row>
    <row r="45" spans="1:12">
      <c r="A45" s="17"/>
      <c r="B45" s="1" t="s">
        <v>109</v>
      </c>
      <c r="C45" s="140">
        <v>60</v>
      </c>
      <c r="D45" s="140">
        <v>66</v>
      </c>
      <c r="E45" s="140">
        <v>100</v>
      </c>
      <c r="F45" s="140">
        <v>42</v>
      </c>
      <c r="G45" s="140">
        <v>104</v>
      </c>
      <c r="H45" s="140">
        <v>65</v>
      </c>
      <c r="I45" s="140">
        <v>56</v>
      </c>
      <c r="J45" s="140">
        <v>148</v>
      </c>
      <c r="K45" s="140">
        <v>56</v>
      </c>
      <c r="L45" s="208">
        <v>697</v>
      </c>
    </row>
    <row r="46" spans="1:12">
      <c r="A46" s="17"/>
      <c r="B46" s="1" t="s">
        <v>11</v>
      </c>
      <c r="C46" s="140">
        <v>307</v>
      </c>
      <c r="D46" s="140">
        <v>335</v>
      </c>
      <c r="E46" s="201">
        <v>432</v>
      </c>
      <c r="F46" s="140">
        <v>139</v>
      </c>
      <c r="G46" s="140">
        <v>367</v>
      </c>
      <c r="H46" s="201">
        <v>322</v>
      </c>
      <c r="I46" s="140">
        <v>132</v>
      </c>
      <c r="J46" s="201">
        <v>438</v>
      </c>
      <c r="K46" s="140">
        <v>233</v>
      </c>
      <c r="L46" s="208">
        <v>2705</v>
      </c>
    </row>
    <row r="47" spans="1:12">
      <c r="A47" s="17" t="s">
        <v>133</v>
      </c>
      <c r="B47" s="1" t="s">
        <v>10</v>
      </c>
      <c r="C47" s="75"/>
      <c r="D47" s="75"/>
      <c r="E47" s="75"/>
      <c r="F47" s="75"/>
      <c r="G47" s="75"/>
      <c r="H47" s="75"/>
      <c r="I47" s="75"/>
      <c r="J47" s="75"/>
      <c r="K47" s="75"/>
      <c r="L47" s="127">
        <f>SUM(C47:K47)</f>
        <v>0</v>
      </c>
    </row>
    <row r="48" spans="1:12">
      <c r="A48" s="17"/>
      <c r="B48" s="1" t="s">
        <v>109</v>
      </c>
      <c r="C48" s="75"/>
      <c r="D48" s="75"/>
      <c r="E48" s="75"/>
      <c r="F48" s="75"/>
      <c r="G48" s="75"/>
      <c r="H48" s="75"/>
      <c r="I48" s="75"/>
      <c r="J48" s="75"/>
      <c r="K48" s="75"/>
      <c r="L48" s="127">
        <f>SUM(C48:K48)</f>
        <v>0</v>
      </c>
    </row>
    <row r="49" spans="1:12">
      <c r="A49" s="17"/>
      <c r="B49" s="1" t="s">
        <v>11</v>
      </c>
      <c r="C49" s="75"/>
      <c r="D49" s="75"/>
      <c r="E49" s="75"/>
      <c r="F49" s="75"/>
      <c r="G49" s="75"/>
      <c r="H49" s="75"/>
      <c r="I49" s="75"/>
      <c r="J49" s="75"/>
      <c r="K49" s="75"/>
      <c r="L49" s="127">
        <f>SUM(C49:K49)</f>
        <v>0</v>
      </c>
    </row>
    <row r="50" spans="1:12" s="11" customFormat="1">
      <c r="A50" s="16" t="s">
        <v>10</v>
      </c>
      <c r="B50" s="16" t="s">
        <v>10</v>
      </c>
      <c r="C50" s="122">
        <f>SUM(C5+C8+C11+C14+C17+C20+C23+C26+C29+C32+C35+C38+C41+C44)</f>
        <v>2838</v>
      </c>
      <c r="D50" s="122">
        <f t="shared" ref="D50:K50" si="0">SUM(D5+D8+D11+D14+D17+D20+D23+D26+D29+D32+D35+D38+D41+D44)</f>
        <v>3340</v>
      </c>
      <c r="E50" s="122">
        <f t="shared" si="0"/>
        <v>3195</v>
      </c>
      <c r="F50" s="122">
        <f t="shared" si="0"/>
        <v>2629</v>
      </c>
      <c r="G50" s="122">
        <f t="shared" si="0"/>
        <v>3768</v>
      </c>
      <c r="H50" s="122">
        <f t="shared" si="0"/>
        <v>3191</v>
      </c>
      <c r="I50" s="122">
        <f t="shared" si="0"/>
        <v>1808</v>
      </c>
      <c r="J50" s="122">
        <f t="shared" si="0"/>
        <v>5387</v>
      </c>
      <c r="K50" s="122">
        <f t="shared" si="0"/>
        <v>2224</v>
      </c>
      <c r="L50" s="122">
        <f>SUM(L5+L8+L11+L14+L17+L20+L23+L26+L29+L32+L35+L38+L41+L44+L47)</f>
        <v>28380</v>
      </c>
    </row>
    <row r="51" spans="1:12" s="11" customFormat="1">
      <c r="A51" s="16"/>
      <c r="B51" s="12" t="s">
        <v>109</v>
      </c>
      <c r="C51" s="122">
        <f t="shared" ref="C51:K52" si="1">SUM(C6+C9+C12+C15+C18+C21+C24+C27+C30+C33+C36+C39+C42+C45)</f>
        <v>1019</v>
      </c>
      <c r="D51" s="122">
        <f t="shared" si="1"/>
        <v>1443</v>
      </c>
      <c r="E51" s="122">
        <f t="shared" si="1"/>
        <v>1371</v>
      </c>
      <c r="F51" s="122">
        <f t="shared" si="1"/>
        <v>1044</v>
      </c>
      <c r="G51" s="122">
        <f t="shared" si="1"/>
        <v>1606</v>
      </c>
      <c r="H51" s="122">
        <f t="shared" si="1"/>
        <v>1025</v>
      </c>
      <c r="I51" s="122">
        <f t="shared" si="1"/>
        <v>720</v>
      </c>
      <c r="J51" s="122">
        <f t="shared" si="1"/>
        <v>2343</v>
      </c>
      <c r="K51" s="122">
        <f t="shared" si="1"/>
        <v>917</v>
      </c>
      <c r="L51" s="122">
        <f>SUM(L6+L9+L12+L15+L18+L21+L24+L27+L30+L33+L36+L39+L42+L45+L48)</f>
        <v>11488</v>
      </c>
    </row>
    <row r="52" spans="1:12" s="11" customFormat="1">
      <c r="A52" s="16"/>
      <c r="B52" s="16" t="s">
        <v>11</v>
      </c>
      <c r="C52" s="122">
        <f t="shared" si="1"/>
        <v>1819</v>
      </c>
      <c r="D52" s="122">
        <f t="shared" si="1"/>
        <v>1897</v>
      </c>
      <c r="E52" s="122">
        <f t="shared" si="1"/>
        <v>1824</v>
      </c>
      <c r="F52" s="122">
        <f t="shared" si="1"/>
        <v>1585</v>
      </c>
      <c r="G52" s="122">
        <f t="shared" si="1"/>
        <v>2162</v>
      </c>
      <c r="H52" s="122">
        <f t="shared" si="1"/>
        <v>2166</v>
      </c>
      <c r="I52" s="122">
        <f t="shared" si="1"/>
        <v>1088</v>
      </c>
      <c r="J52" s="122">
        <f t="shared" si="1"/>
        <v>3044</v>
      </c>
      <c r="K52" s="122">
        <f t="shared" si="1"/>
        <v>1307</v>
      </c>
      <c r="L52" s="122">
        <f>SUM(L7+L10+L13+L16+L19+L22+L25+L28+L31+L34+L37+L40+L43+L46+L49)</f>
        <v>16892</v>
      </c>
    </row>
    <row r="53" spans="1:12">
      <c r="A53" s="17"/>
      <c r="B53" s="17"/>
    </row>
    <row r="54" spans="1:12">
      <c r="A54" s="140"/>
      <c r="B54" s="17"/>
    </row>
    <row r="55" spans="1:12" s="36" customFormat="1">
      <c r="A55" s="17" t="s">
        <v>1156</v>
      </c>
      <c r="B55" s="126"/>
    </row>
    <row r="56" spans="1:12">
      <c r="L56" s="109"/>
    </row>
    <row r="57" spans="1:12">
      <c r="L57"/>
    </row>
  </sheetData>
  <phoneticPr fontId="21" type="noConversion"/>
  <printOptions gridLines="1"/>
  <pageMargins left="0.75" right="0.75" top="1" bottom="0.84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6"/>
  <sheetViews>
    <sheetView topLeftCell="A4" workbookViewId="0">
      <selection activeCell="O38" sqref="O38"/>
    </sheetView>
  </sheetViews>
  <sheetFormatPr baseColWidth="10" defaultRowHeight="12.75"/>
  <cols>
    <col min="1" max="1" width="23.85546875" customWidth="1"/>
    <col min="2" max="10" width="9.7109375" customWidth="1"/>
    <col min="11" max="11" width="11.85546875" style="11" bestFit="1" customWidth="1"/>
  </cols>
  <sheetData>
    <row r="2" spans="1:13">
      <c r="A2" s="45" t="s">
        <v>196</v>
      </c>
      <c r="B2" s="46"/>
      <c r="C2" s="45"/>
      <c r="D2" s="46"/>
      <c r="E2" s="46"/>
      <c r="F2" s="46"/>
      <c r="G2" s="46"/>
      <c r="H2" s="47"/>
      <c r="I2" s="46"/>
      <c r="J2" s="46"/>
      <c r="K2" s="155"/>
    </row>
    <row r="4" spans="1:13">
      <c r="A4" s="10"/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</row>
    <row r="5" spans="1:13" s="70" customFormat="1" ht="12">
      <c r="A5" s="75"/>
      <c r="B5" s="76"/>
      <c r="C5" s="76"/>
      <c r="K5" s="69"/>
    </row>
    <row r="6" spans="1:13" s="69" customFormat="1" ht="12">
      <c r="A6" s="73" t="s">
        <v>95</v>
      </c>
      <c r="B6" s="78"/>
      <c r="C6" s="78"/>
    </row>
    <row r="7" spans="1:13" s="70" customFormat="1" ht="12">
      <c r="A7" s="75" t="s">
        <v>145</v>
      </c>
      <c r="B7" s="140">
        <v>11</v>
      </c>
      <c r="C7" s="140">
        <v>50</v>
      </c>
      <c r="D7" s="140">
        <v>30</v>
      </c>
      <c r="E7" s="140">
        <v>6</v>
      </c>
      <c r="F7" s="140">
        <v>96</v>
      </c>
      <c r="G7" s="140">
        <v>15</v>
      </c>
      <c r="H7" s="140">
        <v>25</v>
      </c>
      <c r="I7" s="140">
        <v>46</v>
      </c>
      <c r="J7" s="140">
        <v>3</v>
      </c>
      <c r="K7" s="237">
        <v>282</v>
      </c>
      <c r="M7" s="17"/>
    </row>
    <row r="8" spans="1:13" s="70" customFormat="1" ht="12">
      <c r="A8" s="75" t="s">
        <v>146</v>
      </c>
      <c r="B8" s="140">
        <v>421</v>
      </c>
      <c r="C8" s="140">
        <v>723</v>
      </c>
      <c r="D8" s="140">
        <v>414</v>
      </c>
      <c r="E8" s="140">
        <v>175</v>
      </c>
      <c r="F8" s="140">
        <v>247</v>
      </c>
      <c r="G8" s="140">
        <v>579</v>
      </c>
      <c r="H8" s="140">
        <v>202</v>
      </c>
      <c r="I8" s="140">
        <v>580</v>
      </c>
      <c r="J8" s="140">
        <v>143</v>
      </c>
      <c r="K8" s="237">
        <v>3484</v>
      </c>
    </row>
    <row r="9" spans="1:13" s="70" customFormat="1" ht="12">
      <c r="A9" s="75" t="s">
        <v>78</v>
      </c>
      <c r="B9" s="201">
        <v>997</v>
      </c>
      <c r="C9" s="201">
        <v>1642</v>
      </c>
      <c r="D9" s="201">
        <v>1006</v>
      </c>
      <c r="E9" s="140">
        <v>414</v>
      </c>
      <c r="F9" s="201">
        <v>712</v>
      </c>
      <c r="G9" s="201">
        <v>1226</v>
      </c>
      <c r="H9" s="140">
        <v>573</v>
      </c>
      <c r="I9" s="201">
        <v>1424</v>
      </c>
      <c r="J9" s="140">
        <v>367</v>
      </c>
      <c r="K9" s="237">
        <v>8361</v>
      </c>
    </row>
    <row r="10" spans="1:13" s="70" customFormat="1" ht="12">
      <c r="A10" s="75" t="s">
        <v>98</v>
      </c>
      <c r="B10" s="140">
        <v>10</v>
      </c>
      <c r="C10" s="140">
        <v>22</v>
      </c>
      <c r="D10" s="140">
        <v>11</v>
      </c>
      <c r="E10" s="140"/>
      <c r="F10" s="140">
        <v>14</v>
      </c>
      <c r="G10" s="140">
        <v>21</v>
      </c>
      <c r="H10" s="140">
        <v>14</v>
      </c>
      <c r="I10" s="140">
        <v>32</v>
      </c>
      <c r="J10" s="140">
        <v>1</v>
      </c>
      <c r="K10" s="237">
        <v>125</v>
      </c>
    </row>
    <row r="11" spans="1:13" s="70" customFormat="1" ht="12">
      <c r="A11" s="75" t="s">
        <v>74</v>
      </c>
      <c r="B11" s="140">
        <v>774</v>
      </c>
      <c r="C11" s="201">
        <v>1202</v>
      </c>
      <c r="D11" s="201">
        <v>925</v>
      </c>
      <c r="E11" s="140">
        <v>336</v>
      </c>
      <c r="F11" s="140">
        <v>608</v>
      </c>
      <c r="G11" s="140">
        <v>850</v>
      </c>
      <c r="H11" s="140">
        <v>434</v>
      </c>
      <c r="I11" s="201">
        <v>1263</v>
      </c>
      <c r="J11" s="201">
        <v>342</v>
      </c>
      <c r="K11" s="237">
        <v>6734</v>
      </c>
    </row>
    <row r="12" spans="1:13" s="70" customFormat="1" ht="12">
      <c r="A12" s="75" t="s">
        <v>79</v>
      </c>
      <c r="B12" s="140">
        <v>163</v>
      </c>
      <c r="C12" s="140">
        <v>261</v>
      </c>
      <c r="D12" s="140">
        <v>250</v>
      </c>
      <c r="E12" s="140">
        <v>79</v>
      </c>
      <c r="F12" s="140">
        <v>161</v>
      </c>
      <c r="G12" s="140">
        <v>201</v>
      </c>
      <c r="H12" s="140">
        <v>98</v>
      </c>
      <c r="I12" s="140">
        <v>284</v>
      </c>
      <c r="J12" s="140">
        <v>50</v>
      </c>
      <c r="K12" s="237">
        <v>1547</v>
      </c>
    </row>
    <row r="13" spans="1:13" s="70" customFormat="1" ht="12">
      <c r="A13" s="75" t="s">
        <v>96</v>
      </c>
      <c r="B13" s="140">
        <v>132</v>
      </c>
      <c r="C13" s="140">
        <v>271</v>
      </c>
      <c r="D13" s="140">
        <v>175</v>
      </c>
      <c r="E13" s="140">
        <v>88</v>
      </c>
      <c r="F13" s="140">
        <v>151</v>
      </c>
      <c r="G13" s="140">
        <v>119</v>
      </c>
      <c r="H13" s="140">
        <v>85</v>
      </c>
      <c r="I13" s="140">
        <v>225</v>
      </c>
      <c r="J13" s="140">
        <v>59</v>
      </c>
      <c r="K13" s="237">
        <v>1305</v>
      </c>
    </row>
    <row r="14" spans="1:13" s="70" customFormat="1" ht="12">
      <c r="A14" s="75" t="s">
        <v>97</v>
      </c>
      <c r="B14" s="140">
        <v>53</v>
      </c>
      <c r="C14" s="140">
        <v>121</v>
      </c>
      <c r="D14" s="140">
        <v>79</v>
      </c>
      <c r="E14" s="140">
        <v>48</v>
      </c>
      <c r="F14" s="140">
        <v>90</v>
      </c>
      <c r="G14" s="140">
        <v>63</v>
      </c>
      <c r="H14" s="140">
        <v>46</v>
      </c>
      <c r="I14" s="140">
        <v>155</v>
      </c>
      <c r="J14" s="201">
        <v>30</v>
      </c>
      <c r="K14" s="237">
        <v>685</v>
      </c>
    </row>
    <row r="15" spans="1:13" s="70" customFormat="1" ht="12">
      <c r="A15" s="75" t="s">
        <v>193</v>
      </c>
      <c r="B15" s="140">
        <v>75</v>
      </c>
      <c r="C15" s="140">
        <v>108</v>
      </c>
      <c r="D15" s="140">
        <v>73</v>
      </c>
      <c r="E15" s="140">
        <v>42</v>
      </c>
      <c r="F15" s="140">
        <v>50</v>
      </c>
      <c r="G15" s="140">
        <v>55</v>
      </c>
      <c r="H15" s="140">
        <v>22</v>
      </c>
      <c r="I15" s="140">
        <v>95</v>
      </c>
      <c r="J15" s="201">
        <v>28</v>
      </c>
      <c r="K15" s="237">
        <v>548</v>
      </c>
    </row>
    <row r="16" spans="1:13" s="70" customFormat="1" ht="12">
      <c r="A16" s="75" t="s">
        <v>161</v>
      </c>
      <c r="B16" s="140">
        <v>35</v>
      </c>
      <c r="C16" s="140">
        <v>19</v>
      </c>
      <c r="D16" s="140">
        <v>24</v>
      </c>
      <c r="E16" s="140">
        <v>18</v>
      </c>
      <c r="F16" s="140">
        <v>16</v>
      </c>
      <c r="G16" s="140">
        <v>30</v>
      </c>
      <c r="H16" s="140">
        <v>12</v>
      </c>
      <c r="I16" s="140">
        <v>31</v>
      </c>
      <c r="J16" s="140">
        <v>7</v>
      </c>
      <c r="K16" s="237">
        <v>192</v>
      </c>
    </row>
    <row r="17" spans="1:13" s="70" customFormat="1" ht="12">
      <c r="A17" s="75"/>
      <c r="B17" s="161"/>
      <c r="C17" s="161"/>
      <c r="D17" s="161"/>
      <c r="E17" s="161"/>
      <c r="F17" s="161"/>
      <c r="G17" s="161"/>
      <c r="H17" s="161"/>
      <c r="I17" s="161"/>
      <c r="J17" s="161"/>
      <c r="K17" s="237"/>
    </row>
    <row r="18" spans="1:13" s="69" customFormat="1" ht="12">
      <c r="A18" s="73" t="s">
        <v>99</v>
      </c>
      <c r="B18" s="162"/>
      <c r="C18" s="162"/>
      <c r="D18" s="161"/>
      <c r="E18" s="161"/>
      <c r="F18" s="161"/>
      <c r="G18" s="161"/>
      <c r="H18" s="161"/>
      <c r="I18" s="161"/>
      <c r="J18" s="161"/>
      <c r="K18" s="237"/>
    </row>
    <row r="19" spans="1:13" s="70" customFormat="1" ht="12">
      <c r="A19" s="75" t="s">
        <v>100</v>
      </c>
      <c r="B19" s="140"/>
      <c r="C19" s="140">
        <v>1</v>
      </c>
      <c r="D19" s="140"/>
      <c r="E19" s="140"/>
      <c r="F19" s="140">
        <v>3</v>
      </c>
      <c r="G19" s="140">
        <v>3</v>
      </c>
      <c r="H19" s="140">
        <v>2</v>
      </c>
      <c r="I19" s="140"/>
      <c r="J19" s="140"/>
      <c r="K19" s="237">
        <v>9</v>
      </c>
    </row>
    <row r="20" spans="1:13" s="70" customFormat="1" ht="12">
      <c r="A20" s="75" t="s">
        <v>101</v>
      </c>
      <c r="B20" s="140">
        <v>1</v>
      </c>
      <c r="C20" s="201"/>
      <c r="D20" s="201">
        <v>3</v>
      </c>
      <c r="E20" s="201"/>
      <c r="F20" s="201">
        <v>5</v>
      </c>
      <c r="G20" s="201">
        <v>3</v>
      </c>
      <c r="H20" s="201"/>
      <c r="I20" s="140">
        <v>7</v>
      </c>
      <c r="J20" s="201">
        <v>2</v>
      </c>
      <c r="K20" s="237">
        <v>21</v>
      </c>
    </row>
    <row r="21" spans="1:13" s="70" customFormat="1" ht="12">
      <c r="A21" s="75" t="s">
        <v>141</v>
      </c>
      <c r="B21" s="140">
        <v>2</v>
      </c>
      <c r="C21" s="140">
        <v>5</v>
      </c>
      <c r="D21" s="201"/>
      <c r="E21" s="201"/>
      <c r="F21" s="140"/>
      <c r="G21" s="201">
        <v>9</v>
      </c>
      <c r="H21" s="140">
        <v>4</v>
      </c>
      <c r="I21" s="140">
        <v>4</v>
      </c>
      <c r="J21" s="201">
        <v>9</v>
      </c>
      <c r="K21" s="237">
        <v>33</v>
      </c>
    </row>
    <row r="22" spans="1:13" s="70" customFormat="1" ht="12">
      <c r="A22" s="75" t="s">
        <v>197</v>
      </c>
      <c r="B22" s="140"/>
      <c r="C22" s="140"/>
      <c r="D22" s="201"/>
      <c r="E22" s="201">
        <v>6</v>
      </c>
      <c r="F22" s="140"/>
      <c r="G22" s="201"/>
      <c r="H22" s="140">
        <v>1</v>
      </c>
      <c r="I22" s="140"/>
      <c r="J22" s="201"/>
      <c r="K22" s="237">
        <v>7</v>
      </c>
    </row>
    <row r="23" spans="1:13" s="70" customFormat="1" ht="12">
      <c r="A23" s="75" t="s">
        <v>102</v>
      </c>
      <c r="B23" s="140">
        <v>14</v>
      </c>
      <c r="C23" s="140">
        <v>26</v>
      </c>
      <c r="D23" s="201">
        <v>22</v>
      </c>
      <c r="E23" s="201">
        <v>16</v>
      </c>
      <c r="F23" s="140">
        <v>32</v>
      </c>
      <c r="G23" s="201">
        <v>177</v>
      </c>
      <c r="H23" s="140">
        <v>8</v>
      </c>
      <c r="I23" s="140">
        <v>19</v>
      </c>
      <c r="J23" s="201"/>
      <c r="K23" s="237">
        <v>314</v>
      </c>
    </row>
    <row r="24" spans="1:13" s="70" customFormat="1" ht="12">
      <c r="A24" s="75" t="s">
        <v>103</v>
      </c>
      <c r="B24" s="140"/>
      <c r="C24" s="201"/>
      <c r="D24" s="201"/>
      <c r="E24" s="201"/>
      <c r="F24" s="201"/>
      <c r="G24" s="201"/>
      <c r="H24" s="201"/>
      <c r="I24" s="140">
        <v>7</v>
      </c>
      <c r="J24" s="201"/>
      <c r="K24" s="237">
        <v>7</v>
      </c>
    </row>
    <row r="25" spans="1:13" s="70" customFormat="1" ht="12">
      <c r="A25" s="75" t="s">
        <v>104</v>
      </c>
      <c r="B25" s="140">
        <v>106</v>
      </c>
      <c r="C25" s="140">
        <v>47</v>
      </c>
      <c r="D25" s="201">
        <v>95</v>
      </c>
      <c r="E25" s="201">
        <v>49</v>
      </c>
      <c r="F25" s="140">
        <v>248</v>
      </c>
      <c r="G25" s="201">
        <v>89</v>
      </c>
      <c r="H25" s="140">
        <v>74</v>
      </c>
      <c r="I25" s="140">
        <v>175</v>
      </c>
      <c r="J25" s="201">
        <v>56</v>
      </c>
      <c r="K25" s="237">
        <v>939</v>
      </c>
    </row>
    <row r="26" spans="1:13" s="70" customFormat="1" ht="12">
      <c r="A26" s="75"/>
      <c r="B26" s="161"/>
      <c r="C26" s="161"/>
      <c r="D26" s="161"/>
      <c r="E26" s="161"/>
      <c r="F26" s="161"/>
      <c r="G26" s="161"/>
      <c r="H26" s="161"/>
      <c r="I26" s="161"/>
      <c r="J26" s="161"/>
      <c r="K26" s="237"/>
    </row>
    <row r="27" spans="1:13" s="69" customFormat="1" ht="12">
      <c r="A27" s="73" t="s">
        <v>105</v>
      </c>
      <c r="B27" s="162"/>
      <c r="C27" s="162"/>
      <c r="D27" s="161"/>
      <c r="E27" s="161"/>
      <c r="F27" s="161"/>
      <c r="G27" s="161"/>
      <c r="H27" s="161"/>
      <c r="I27" s="161"/>
      <c r="J27" s="161"/>
      <c r="K27" s="237"/>
    </row>
    <row r="28" spans="1:13" s="70" customFormat="1" ht="12">
      <c r="A28" s="75" t="s">
        <v>106</v>
      </c>
      <c r="B28" s="140">
        <v>482</v>
      </c>
      <c r="C28" s="140">
        <v>321</v>
      </c>
      <c r="D28" s="201">
        <v>242</v>
      </c>
      <c r="E28" s="201">
        <v>200</v>
      </c>
      <c r="F28" s="140">
        <v>293</v>
      </c>
      <c r="G28" s="201">
        <v>477</v>
      </c>
      <c r="H28" s="140">
        <v>254</v>
      </c>
      <c r="I28" s="140">
        <v>378</v>
      </c>
      <c r="J28" s="201">
        <v>84</v>
      </c>
      <c r="K28" s="237">
        <v>2731</v>
      </c>
    </row>
    <row r="29" spans="1:13" s="70" customFormat="1" ht="12">
      <c r="A29" s="75"/>
      <c r="B29" s="80"/>
      <c r="C29" s="80"/>
      <c r="D29" s="80"/>
      <c r="E29" s="80"/>
      <c r="F29" s="80"/>
      <c r="G29" s="80"/>
      <c r="H29" s="80"/>
      <c r="I29" s="80"/>
      <c r="J29" s="80"/>
      <c r="K29" s="237"/>
    </row>
    <row r="30" spans="1:13" s="69" customFormat="1" ht="12">
      <c r="A30" s="73" t="s">
        <v>81</v>
      </c>
      <c r="B30" s="77">
        <f>SUM(B7:B28)</f>
        <v>3276</v>
      </c>
      <c r="C30" s="77">
        <f t="shared" ref="C30:K30" si="0">SUM(C7:C28)</f>
        <v>4819</v>
      </c>
      <c r="D30" s="77">
        <f t="shared" si="0"/>
        <v>3349</v>
      </c>
      <c r="E30" s="77">
        <f t="shared" si="0"/>
        <v>1477</v>
      </c>
      <c r="F30" s="77">
        <f t="shared" si="0"/>
        <v>2726</v>
      </c>
      <c r="G30" s="77">
        <f t="shared" si="0"/>
        <v>3917</v>
      </c>
      <c r="H30" s="77">
        <f t="shared" si="0"/>
        <v>1854</v>
      </c>
      <c r="I30" s="77">
        <f t="shared" si="0"/>
        <v>4725</v>
      </c>
      <c r="J30" s="77">
        <f t="shared" si="0"/>
        <v>1181</v>
      </c>
      <c r="K30" s="77">
        <f t="shared" si="0"/>
        <v>27324</v>
      </c>
      <c r="L30" s="239"/>
      <c r="M30" s="243"/>
    </row>
    <row r="31" spans="1:13" s="70" customFormat="1" ht="12">
      <c r="K31" s="69"/>
    </row>
    <row r="34" spans="2:12">
      <c r="L34" s="207"/>
    </row>
    <row r="35" spans="2:12">
      <c r="C35" s="207"/>
      <c r="D35" s="207"/>
      <c r="E35" s="207"/>
      <c r="F35" s="207"/>
      <c r="G35" s="207"/>
      <c r="H35" s="207"/>
      <c r="I35" s="207"/>
      <c r="J35" s="207"/>
      <c r="K35" s="109"/>
      <c r="L35" s="207"/>
    </row>
    <row r="36" spans="2:12">
      <c r="B36" s="207"/>
      <c r="C36" s="207"/>
      <c r="D36" s="207"/>
      <c r="E36" s="207"/>
      <c r="F36" s="207"/>
      <c r="G36" s="207"/>
      <c r="H36" s="207"/>
      <c r="I36" s="207"/>
      <c r="J36" s="207"/>
      <c r="K36" s="109"/>
    </row>
  </sheetData>
  <phoneticPr fontId="21" type="noConversion"/>
  <printOptions gridLines="1"/>
  <pageMargins left="0.75" right="0.75" top="1" bottom="1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1"/>
  <sheetViews>
    <sheetView topLeftCell="A10" workbookViewId="0">
      <selection activeCell="P35" sqref="P35"/>
    </sheetView>
  </sheetViews>
  <sheetFormatPr baseColWidth="10" defaultRowHeight="12.75"/>
  <cols>
    <col min="1" max="1" width="15.7109375" customWidth="1"/>
    <col min="2" max="10" width="8.7109375" customWidth="1"/>
    <col min="11" max="11" width="9.7109375" customWidth="1"/>
    <col min="12" max="12" width="9" customWidth="1"/>
    <col min="13" max="13" width="10.5703125" customWidth="1"/>
    <col min="14" max="15" width="9.28515625" customWidth="1"/>
    <col min="16" max="16" width="7.5703125" bestFit="1" customWidth="1"/>
  </cols>
  <sheetData>
    <row r="2" spans="1:16">
      <c r="A2" s="45" t="s">
        <v>198</v>
      </c>
      <c r="B2" s="45"/>
      <c r="C2" s="46"/>
      <c r="D2" s="46"/>
      <c r="E2" s="46"/>
      <c r="F2" s="46"/>
      <c r="G2" s="46"/>
      <c r="H2" s="46"/>
      <c r="I2" s="46"/>
      <c r="J2" s="46"/>
      <c r="K2" s="46"/>
      <c r="L2" s="47"/>
      <c r="M2" s="47"/>
      <c r="N2" s="47"/>
      <c r="O2" s="47"/>
      <c r="P2" s="46"/>
    </row>
    <row r="3" spans="1:16" ht="13.5" thickBo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9"/>
      <c r="N3" s="49"/>
      <c r="O3" s="49"/>
      <c r="P3" s="48"/>
    </row>
    <row r="4" spans="1:16" ht="15.75" customHeight="1">
      <c r="A4" s="50"/>
      <c r="B4" s="50"/>
      <c r="C4" s="392" t="s">
        <v>147</v>
      </c>
      <c r="D4" s="392" t="s">
        <v>148</v>
      </c>
      <c r="E4" s="392" t="s">
        <v>72</v>
      </c>
      <c r="F4" s="392" t="s">
        <v>73</v>
      </c>
      <c r="G4" s="392" t="s">
        <v>74</v>
      </c>
      <c r="H4" s="392" t="s">
        <v>79</v>
      </c>
      <c r="I4" s="392"/>
      <c r="J4" s="392"/>
      <c r="K4" s="395" t="s">
        <v>75</v>
      </c>
      <c r="L4" s="395"/>
      <c r="M4" s="395"/>
      <c r="N4" s="395"/>
      <c r="O4" s="395"/>
      <c r="P4" s="392" t="s">
        <v>162</v>
      </c>
    </row>
    <row r="5" spans="1:16" ht="40.5" customHeight="1">
      <c r="A5" s="51"/>
      <c r="B5" s="51"/>
      <c r="C5" s="394"/>
      <c r="D5" s="394"/>
      <c r="E5" s="393"/>
      <c r="F5" s="393"/>
      <c r="G5" s="393"/>
      <c r="H5" s="86" t="s">
        <v>114</v>
      </c>
      <c r="I5" s="52" t="s">
        <v>69</v>
      </c>
      <c r="J5" s="52" t="s">
        <v>115</v>
      </c>
      <c r="K5" s="52" t="s">
        <v>110</v>
      </c>
      <c r="L5" s="52" t="s">
        <v>111</v>
      </c>
      <c r="M5" s="52" t="s">
        <v>112</v>
      </c>
      <c r="N5" s="52" t="s">
        <v>113</v>
      </c>
      <c r="O5" s="242" t="s">
        <v>193</v>
      </c>
      <c r="P5" s="393"/>
    </row>
    <row r="6" spans="1:16">
      <c r="A6" s="29" t="s">
        <v>0</v>
      </c>
      <c r="B6" s="29" t="s">
        <v>199</v>
      </c>
      <c r="C6" s="201">
        <v>12</v>
      </c>
      <c r="D6" s="201">
        <v>59</v>
      </c>
      <c r="E6" s="201">
        <v>58</v>
      </c>
      <c r="F6" s="201">
        <v>6</v>
      </c>
      <c r="G6" s="201">
        <v>22</v>
      </c>
      <c r="H6" s="201">
        <v>18</v>
      </c>
      <c r="I6" s="201">
        <v>1</v>
      </c>
      <c r="J6" s="201">
        <v>1</v>
      </c>
      <c r="K6" s="201">
        <v>13</v>
      </c>
      <c r="L6" s="201">
        <v>1</v>
      </c>
      <c r="M6" s="201">
        <v>9</v>
      </c>
      <c r="N6" s="201"/>
      <c r="O6" s="201">
        <v>12</v>
      </c>
      <c r="P6" s="235">
        <v>2</v>
      </c>
    </row>
    <row r="7" spans="1:16">
      <c r="A7" s="28"/>
      <c r="B7" s="29" t="s">
        <v>200</v>
      </c>
      <c r="C7" s="201">
        <v>3</v>
      </c>
      <c r="D7" s="201">
        <v>8</v>
      </c>
      <c r="E7" s="201">
        <v>8</v>
      </c>
      <c r="F7" s="201"/>
      <c r="G7" s="201">
        <v>8</v>
      </c>
      <c r="H7" s="201">
        <v>2</v>
      </c>
      <c r="I7" s="201"/>
      <c r="J7" s="201"/>
      <c r="K7" s="201">
        <v>2</v>
      </c>
      <c r="L7" s="201"/>
      <c r="M7" s="201">
        <v>1</v>
      </c>
      <c r="N7" s="201"/>
      <c r="O7" s="201">
        <v>1</v>
      </c>
      <c r="P7" s="235"/>
    </row>
    <row r="8" spans="1:16">
      <c r="A8" s="28"/>
      <c r="B8" s="29" t="s">
        <v>10</v>
      </c>
      <c r="C8" s="140">
        <v>15</v>
      </c>
      <c r="D8" s="140">
        <v>67</v>
      </c>
      <c r="E8" s="140">
        <v>66</v>
      </c>
      <c r="F8" s="140">
        <v>6</v>
      </c>
      <c r="G8" s="140">
        <v>30</v>
      </c>
      <c r="H8" s="140">
        <v>20</v>
      </c>
      <c r="I8" s="140">
        <v>1</v>
      </c>
      <c r="J8" s="140">
        <v>1</v>
      </c>
      <c r="K8" s="201">
        <v>15</v>
      </c>
      <c r="L8" s="201">
        <v>1</v>
      </c>
      <c r="M8" s="140">
        <v>10</v>
      </c>
      <c r="N8" s="140"/>
      <c r="O8" s="140">
        <v>13</v>
      </c>
      <c r="P8" s="17">
        <v>2</v>
      </c>
    </row>
    <row r="9" spans="1:16">
      <c r="A9" s="29" t="s">
        <v>1</v>
      </c>
      <c r="B9" s="29" t="s">
        <v>199</v>
      </c>
      <c r="C9" s="201">
        <v>18</v>
      </c>
      <c r="D9" s="201">
        <v>74</v>
      </c>
      <c r="E9" s="201">
        <v>74</v>
      </c>
      <c r="F9" s="201">
        <v>4</v>
      </c>
      <c r="G9" s="201">
        <v>25</v>
      </c>
      <c r="H9" s="201">
        <v>26</v>
      </c>
      <c r="I9" s="201">
        <v>2</v>
      </c>
      <c r="J9" s="201">
        <v>2</v>
      </c>
      <c r="K9" s="201">
        <v>13</v>
      </c>
      <c r="L9" s="201">
        <v>2</v>
      </c>
      <c r="M9" s="201">
        <v>12</v>
      </c>
      <c r="N9" s="201">
        <v>1</v>
      </c>
      <c r="O9" s="201">
        <v>11</v>
      </c>
      <c r="P9" s="235">
        <v>3</v>
      </c>
    </row>
    <row r="10" spans="1:16">
      <c r="A10" s="28"/>
      <c r="B10" s="29" t="s">
        <v>200</v>
      </c>
      <c r="C10" s="201">
        <v>12</v>
      </c>
      <c r="D10" s="201">
        <v>31</v>
      </c>
      <c r="E10" s="201">
        <v>29</v>
      </c>
      <c r="F10" s="201">
        <v>3</v>
      </c>
      <c r="G10" s="201">
        <v>29</v>
      </c>
      <c r="H10" s="201">
        <v>18</v>
      </c>
      <c r="I10" s="201"/>
      <c r="J10" s="201"/>
      <c r="K10" s="201">
        <v>8</v>
      </c>
      <c r="L10" s="201"/>
      <c r="M10" s="201">
        <v>7</v>
      </c>
      <c r="N10" s="201"/>
      <c r="O10" s="201">
        <v>6</v>
      </c>
      <c r="P10" s="235"/>
    </row>
    <row r="11" spans="1:16">
      <c r="A11" s="28"/>
      <c r="B11" s="29" t="s">
        <v>10</v>
      </c>
      <c r="C11" s="201">
        <v>30</v>
      </c>
      <c r="D11" s="201">
        <v>105</v>
      </c>
      <c r="E11" s="140">
        <v>103</v>
      </c>
      <c r="F11" s="140">
        <v>7</v>
      </c>
      <c r="G11" s="140">
        <v>54</v>
      </c>
      <c r="H11" s="140">
        <v>44</v>
      </c>
      <c r="I11" s="201">
        <v>2</v>
      </c>
      <c r="J11" s="201">
        <v>2</v>
      </c>
      <c r="K11" s="201">
        <v>21</v>
      </c>
      <c r="L11" s="201">
        <v>2</v>
      </c>
      <c r="M11" s="140">
        <v>19</v>
      </c>
      <c r="N11" s="140">
        <v>1</v>
      </c>
      <c r="O11" s="140">
        <v>17</v>
      </c>
      <c r="P11" s="17">
        <v>3</v>
      </c>
    </row>
    <row r="12" spans="1:16">
      <c r="A12" s="29" t="s">
        <v>2</v>
      </c>
      <c r="B12" s="29" t="s">
        <v>199</v>
      </c>
      <c r="C12" s="201">
        <v>18</v>
      </c>
      <c r="D12" s="201">
        <v>124</v>
      </c>
      <c r="E12" s="201">
        <v>125</v>
      </c>
      <c r="F12" s="201">
        <v>3</v>
      </c>
      <c r="G12" s="201">
        <v>43</v>
      </c>
      <c r="H12" s="201">
        <v>36</v>
      </c>
      <c r="I12" s="201">
        <v>1</v>
      </c>
      <c r="J12" s="201">
        <v>3</v>
      </c>
      <c r="K12" s="201">
        <v>16</v>
      </c>
      <c r="L12" s="201">
        <v>2</v>
      </c>
      <c r="M12" s="201">
        <v>15</v>
      </c>
      <c r="N12" s="201">
        <v>2</v>
      </c>
      <c r="O12" s="201">
        <v>13</v>
      </c>
      <c r="P12" s="235">
        <v>4</v>
      </c>
    </row>
    <row r="13" spans="1:16">
      <c r="A13" s="28"/>
      <c r="B13" s="29" t="s">
        <v>200</v>
      </c>
      <c r="C13" s="140">
        <v>10</v>
      </c>
      <c r="D13" s="140">
        <v>30</v>
      </c>
      <c r="E13" s="140">
        <v>28</v>
      </c>
      <c r="F13" s="140">
        <v>3</v>
      </c>
      <c r="G13" s="140">
        <v>29</v>
      </c>
      <c r="H13" s="140">
        <v>17</v>
      </c>
      <c r="I13" s="140"/>
      <c r="J13" s="140"/>
      <c r="K13" s="140">
        <v>8</v>
      </c>
      <c r="L13" s="140"/>
      <c r="M13" s="140">
        <v>8</v>
      </c>
      <c r="N13" s="140">
        <v>1</v>
      </c>
      <c r="O13" s="140">
        <v>4</v>
      </c>
      <c r="P13" s="17"/>
    </row>
    <row r="14" spans="1:16">
      <c r="A14" s="28"/>
      <c r="B14" s="29" t="s">
        <v>10</v>
      </c>
      <c r="C14" s="140">
        <v>28</v>
      </c>
      <c r="D14" s="140">
        <v>154</v>
      </c>
      <c r="E14" s="140">
        <v>153</v>
      </c>
      <c r="F14" s="140">
        <v>6</v>
      </c>
      <c r="G14" s="140">
        <v>72</v>
      </c>
      <c r="H14" s="140">
        <v>53</v>
      </c>
      <c r="I14" s="140">
        <v>1</v>
      </c>
      <c r="J14" s="201">
        <v>3</v>
      </c>
      <c r="K14" s="140">
        <v>24</v>
      </c>
      <c r="L14" s="201">
        <v>2</v>
      </c>
      <c r="M14" s="140">
        <v>23</v>
      </c>
      <c r="N14" s="140">
        <v>3</v>
      </c>
      <c r="O14" s="140">
        <v>17</v>
      </c>
      <c r="P14" s="17">
        <v>4</v>
      </c>
    </row>
    <row r="15" spans="1:16">
      <c r="A15" s="29" t="s">
        <v>3</v>
      </c>
      <c r="B15" s="29" t="s">
        <v>199</v>
      </c>
      <c r="C15" s="201">
        <v>11</v>
      </c>
      <c r="D15" s="201">
        <v>52</v>
      </c>
      <c r="E15" s="201">
        <v>52</v>
      </c>
      <c r="F15" s="201">
        <v>2</v>
      </c>
      <c r="G15" s="201">
        <v>15</v>
      </c>
      <c r="H15" s="201">
        <v>11</v>
      </c>
      <c r="I15" s="201">
        <v>1</v>
      </c>
      <c r="J15" s="201">
        <v>1</v>
      </c>
      <c r="K15" s="201">
        <v>9</v>
      </c>
      <c r="L15" s="201">
        <v>1</v>
      </c>
      <c r="M15" s="201">
        <v>9</v>
      </c>
      <c r="N15" s="201">
        <v>3</v>
      </c>
      <c r="O15" s="201">
        <v>6</v>
      </c>
      <c r="P15" s="235">
        <v>2</v>
      </c>
    </row>
    <row r="16" spans="1:16">
      <c r="A16" s="28"/>
      <c r="B16" s="29" t="s">
        <v>200</v>
      </c>
      <c r="C16" s="201">
        <v>5</v>
      </c>
      <c r="D16" s="201">
        <v>14</v>
      </c>
      <c r="E16" s="201">
        <v>12</v>
      </c>
      <c r="F16" s="201">
        <v>2</v>
      </c>
      <c r="G16" s="201">
        <v>14</v>
      </c>
      <c r="H16" s="201">
        <v>5</v>
      </c>
      <c r="I16" s="201"/>
      <c r="J16" s="201"/>
      <c r="K16" s="201">
        <v>4</v>
      </c>
      <c r="L16" s="201"/>
      <c r="M16" s="201">
        <v>3</v>
      </c>
      <c r="N16" s="201"/>
      <c r="O16" s="201">
        <v>2</v>
      </c>
      <c r="P16" s="235">
        <v>2</v>
      </c>
    </row>
    <row r="17" spans="1:16">
      <c r="A17" s="28"/>
      <c r="B17" s="29" t="s">
        <v>10</v>
      </c>
      <c r="C17" s="201">
        <v>16</v>
      </c>
      <c r="D17" s="201">
        <v>66</v>
      </c>
      <c r="E17" s="201">
        <v>64</v>
      </c>
      <c r="F17" s="201">
        <v>4</v>
      </c>
      <c r="G17" s="201">
        <v>29</v>
      </c>
      <c r="H17" s="201">
        <v>16</v>
      </c>
      <c r="I17" s="140">
        <v>1</v>
      </c>
      <c r="J17" s="201">
        <v>1</v>
      </c>
      <c r="K17" s="201">
        <v>13</v>
      </c>
      <c r="L17" s="201">
        <v>1</v>
      </c>
      <c r="M17" s="140">
        <v>12</v>
      </c>
      <c r="N17" s="140">
        <v>3</v>
      </c>
      <c r="O17" s="140">
        <v>8</v>
      </c>
      <c r="P17" s="17">
        <v>4</v>
      </c>
    </row>
    <row r="18" spans="1:16">
      <c r="A18" s="29" t="s">
        <v>4</v>
      </c>
      <c r="B18" s="29" t="s">
        <v>199</v>
      </c>
      <c r="C18" s="201">
        <v>24</v>
      </c>
      <c r="D18" s="201">
        <v>101</v>
      </c>
      <c r="E18" s="201">
        <v>102</v>
      </c>
      <c r="F18" s="201">
        <v>3</v>
      </c>
      <c r="G18" s="201">
        <v>32</v>
      </c>
      <c r="H18" s="201">
        <v>25</v>
      </c>
      <c r="I18" s="201">
        <v>1</v>
      </c>
      <c r="J18" s="201">
        <v>1</v>
      </c>
      <c r="K18" s="201">
        <v>18</v>
      </c>
      <c r="L18" s="201">
        <v>2</v>
      </c>
      <c r="M18" s="201">
        <v>14</v>
      </c>
      <c r="N18" s="201">
        <v>1</v>
      </c>
      <c r="O18" s="201">
        <v>10</v>
      </c>
      <c r="P18" s="235">
        <v>1</v>
      </c>
    </row>
    <row r="19" spans="1:16">
      <c r="A19" s="28"/>
      <c r="B19" s="29" t="s">
        <v>200</v>
      </c>
      <c r="C19" s="201">
        <v>22</v>
      </c>
      <c r="D19" s="201">
        <v>30</v>
      </c>
      <c r="E19" s="201">
        <v>29</v>
      </c>
      <c r="F19" s="201">
        <v>3</v>
      </c>
      <c r="G19" s="201">
        <v>30</v>
      </c>
      <c r="H19" s="201">
        <v>14</v>
      </c>
      <c r="I19" s="201"/>
      <c r="J19" s="201"/>
      <c r="K19" s="201">
        <v>8</v>
      </c>
      <c r="L19" s="201"/>
      <c r="M19" s="201">
        <v>4</v>
      </c>
      <c r="N19" s="201">
        <v>1</v>
      </c>
      <c r="O19" s="201">
        <v>2</v>
      </c>
      <c r="P19" s="235"/>
    </row>
    <row r="20" spans="1:16">
      <c r="A20" s="28"/>
      <c r="B20" s="29" t="s">
        <v>10</v>
      </c>
      <c r="C20" s="201">
        <v>46</v>
      </c>
      <c r="D20" s="201">
        <v>131</v>
      </c>
      <c r="E20" s="201">
        <v>131</v>
      </c>
      <c r="F20" s="201">
        <v>6</v>
      </c>
      <c r="G20" s="201">
        <v>62</v>
      </c>
      <c r="H20" s="201">
        <v>39</v>
      </c>
      <c r="I20" s="140">
        <v>1</v>
      </c>
      <c r="J20" s="201">
        <v>1</v>
      </c>
      <c r="K20" s="201">
        <v>26</v>
      </c>
      <c r="L20" s="201">
        <v>2</v>
      </c>
      <c r="M20" s="140">
        <v>18</v>
      </c>
      <c r="N20" s="140">
        <v>2</v>
      </c>
      <c r="O20" s="140">
        <v>12</v>
      </c>
      <c r="P20" s="17">
        <v>1</v>
      </c>
    </row>
    <row r="21" spans="1:16">
      <c r="A21" s="29" t="s">
        <v>5</v>
      </c>
      <c r="B21" s="29" t="s">
        <v>199</v>
      </c>
      <c r="C21" s="201">
        <v>14</v>
      </c>
      <c r="D21" s="201">
        <v>49</v>
      </c>
      <c r="E21" s="201">
        <v>49</v>
      </c>
      <c r="F21" s="201">
        <v>1</v>
      </c>
      <c r="G21" s="201">
        <v>22</v>
      </c>
      <c r="H21" s="201">
        <v>17</v>
      </c>
      <c r="I21" s="201">
        <v>1</v>
      </c>
      <c r="J21" s="201">
        <v>1</v>
      </c>
      <c r="K21" s="201">
        <v>10</v>
      </c>
      <c r="L21" s="201">
        <v>2</v>
      </c>
      <c r="M21" s="201">
        <v>9</v>
      </c>
      <c r="N21" s="201"/>
      <c r="O21" s="201">
        <v>7</v>
      </c>
      <c r="P21" s="235">
        <v>2</v>
      </c>
    </row>
    <row r="22" spans="1:16">
      <c r="A22" s="28"/>
      <c r="B22" s="29" t="s">
        <v>200</v>
      </c>
      <c r="C22" s="201">
        <v>8</v>
      </c>
      <c r="D22" s="201">
        <v>4</v>
      </c>
      <c r="E22" s="201">
        <v>4</v>
      </c>
      <c r="F22" s="201"/>
      <c r="G22" s="201">
        <v>4</v>
      </c>
      <c r="H22" s="201">
        <v>3</v>
      </c>
      <c r="I22" s="201"/>
      <c r="J22" s="201"/>
      <c r="K22" s="201"/>
      <c r="L22" s="201"/>
      <c r="M22" s="201"/>
      <c r="N22" s="201"/>
      <c r="O22" s="201"/>
      <c r="P22" s="235"/>
    </row>
    <row r="23" spans="1:16">
      <c r="A23" s="28"/>
      <c r="B23" s="29" t="s">
        <v>10</v>
      </c>
      <c r="C23" s="201">
        <v>22</v>
      </c>
      <c r="D23" s="201">
        <v>53</v>
      </c>
      <c r="E23" s="201">
        <v>53</v>
      </c>
      <c r="F23" s="201">
        <v>1</v>
      </c>
      <c r="G23" s="201">
        <v>26</v>
      </c>
      <c r="H23" s="201">
        <v>20</v>
      </c>
      <c r="I23" s="140">
        <v>1</v>
      </c>
      <c r="J23" s="201">
        <v>1</v>
      </c>
      <c r="K23" s="201">
        <v>10</v>
      </c>
      <c r="L23" s="201">
        <v>2</v>
      </c>
      <c r="M23" s="140">
        <v>9</v>
      </c>
      <c r="N23" s="140"/>
      <c r="O23" s="140">
        <v>7</v>
      </c>
      <c r="P23" s="17">
        <v>2</v>
      </c>
    </row>
    <row r="24" spans="1:16">
      <c r="A24" s="29" t="s">
        <v>6</v>
      </c>
      <c r="B24" s="29" t="s">
        <v>199</v>
      </c>
      <c r="C24" s="201">
        <v>17</v>
      </c>
      <c r="D24" s="201">
        <v>25</v>
      </c>
      <c r="E24" s="201">
        <v>25</v>
      </c>
      <c r="F24" s="201">
        <v>2</v>
      </c>
      <c r="G24" s="201">
        <v>13</v>
      </c>
      <c r="H24" s="201">
        <v>12</v>
      </c>
      <c r="I24" s="201">
        <v>1</v>
      </c>
      <c r="J24" s="201">
        <v>1</v>
      </c>
      <c r="K24" s="201">
        <v>7</v>
      </c>
      <c r="L24" s="201">
        <v>1</v>
      </c>
      <c r="M24" s="201">
        <v>8</v>
      </c>
      <c r="N24" s="201">
        <v>1</v>
      </c>
      <c r="O24" s="201">
        <v>5</v>
      </c>
      <c r="P24" s="235">
        <v>2</v>
      </c>
    </row>
    <row r="25" spans="1:16">
      <c r="A25" s="28"/>
      <c r="B25" s="29" t="s">
        <v>200</v>
      </c>
      <c r="C25" s="201">
        <v>7</v>
      </c>
      <c r="D25" s="201">
        <v>5</v>
      </c>
      <c r="E25" s="201">
        <v>5</v>
      </c>
      <c r="F25" s="201"/>
      <c r="G25" s="201">
        <v>6</v>
      </c>
      <c r="H25" s="201">
        <v>1</v>
      </c>
      <c r="I25" s="201"/>
      <c r="J25" s="201"/>
      <c r="K25" s="201"/>
      <c r="L25" s="201"/>
      <c r="M25" s="201"/>
      <c r="N25" s="201"/>
      <c r="O25" s="201"/>
      <c r="P25" s="235"/>
    </row>
    <row r="26" spans="1:16">
      <c r="A26" s="28"/>
      <c r="B26" s="29" t="s">
        <v>10</v>
      </c>
      <c r="C26" s="201">
        <v>24</v>
      </c>
      <c r="D26" s="201">
        <v>30</v>
      </c>
      <c r="E26" s="201">
        <v>30</v>
      </c>
      <c r="F26" s="201">
        <v>2</v>
      </c>
      <c r="G26" s="201">
        <v>19</v>
      </c>
      <c r="H26" s="201">
        <v>13</v>
      </c>
      <c r="I26" s="140">
        <v>1</v>
      </c>
      <c r="J26" s="201">
        <v>1</v>
      </c>
      <c r="K26" s="201">
        <v>7</v>
      </c>
      <c r="L26" s="201">
        <v>1</v>
      </c>
      <c r="M26" s="140">
        <v>8</v>
      </c>
      <c r="N26" s="140">
        <v>1</v>
      </c>
      <c r="O26" s="140">
        <v>5</v>
      </c>
      <c r="P26" s="17">
        <v>2</v>
      </c>
    </row>
    <row r="27" spans="1:16">
      <c r="A27" s="29" t="s">
        <v>7</v>
      </c>
      <c r="B27" s="29" t="s">
        <v>199</v>
      </c>
      <c r="C27" s="201">
        <v>40</v>
      </c>
      <c r="D27" s="201">
        <v>110</v>
      </c>
      <c r="E27" s="201">
        <v>110</v>
      </c>
      <c r="F27" s="201">
        <v>7</v>
      </c>
      <c r="G27" s="201">
        <v>39</v>
      </c>
      <c r="H27" s="201">
        <v>33</v>
      </c>
      <c r="I27" s="201">
        <v>1</v>
      </c>
      <c r="J27" s="201">
        <v>2</v>
      </c>
      <c r="K27" s="201">
        <v>20</v>
      </c>
      <c r="L27" s="201">
        <v>1</v>
      </c>
      <c r="M27" s="201">
        <v>17</v>
      </c>
      <c r="N27" s="201">
        <v>4</v>
      </c>
      <c r="O27" s="201">
        <v>11</v>
      </c>
      <c r="P27" s="235">
        <v>5</v>
      </c>
    </row>
    <row r="28" spans="1:16">
      <c r="A28" s="28"/>
      <c r="B28" s="29" t="s">
        <v>200</v>
      </c>
      <c r="C28" s="201">
        <v>43</v>
      </c>
      <c r="D28" s="201">
        <v>49</v>
      </c>
      <c r="E28" s="201">
        <v>47</v>
      </c>
      <c r="F28" s="201">
        <v>4</v>
      </c>
      <c r="G28" s="201">
        <v>43</v>
      </c>
      <c r="H28" s="201">
        <v>22</v>
      </c>
      <c r="I28" s="201"/>
      <c r="J28" s="201"/>
      <c r="K28" s="201">
        <v>12</v>
      </c>
      <c r="L28" s="201">
        <v>1</v>
      </c>
      <c r="M28" s="201">
        <v>10</v>
      </c>
      <c r="N28" s="201">
        <v>1</v>
      </c>
      <c r="O28" s="201">
        <v>9</v>
      </c>
      <c r="P28" s="235">
        <v>2</v>
      </c>
    </row>
    <row r="29" spans="1:16">
      <c r="A29" s="28"/>
      <c r="B29" s="29" t="s">
        <v>10</v>
      </c>
      <c r="C29" s="201">
        <v>83</v>
      </c>
      <c r="D29" s="201">
        <v>159</v>
      </c>
      <c r="E29" s="201">
        <v>157</v>
      </c>
      <c r="F29" s="201">
        <v>11</v>
      </c>
      <c r="G29" s="201">
        <v>82</v>
      </c>
      <c r="H29" s="201">
        <v>55</v>
      </c>
      <c r="I29" s="140">
        <v>1</v>
      </c>
      <c r="J29" s="201">
        <v>2</v>
      </c>
      <c r="K29" s="201">
        <v>32</v>
      </c>
      <c r="L29" s="201">
        <v>2</v>
      </c>
      <c r="M29" s="140">
        <v>27</v>
      </c>
      <c r="N29" s="140">
        <v>5</v>
      </c>
      <c r="O29" s="140">
        <v>20</v>
      </c>
      <c r="P29" s="17">
        <v>7</v>
      </c>
    </row>
    <row r="30" spans="1:16">
      <c r="A30" s="29" t="s">
        <v>8</v>
      </c>
      <c r="B30" s="29" t="s">
        <v>199</v>
      </c>
      <c r="C30" s="201">
        <v>9</v>
      </c>
      <c r="D30" s="201">
        <v>69</v>
      </c>
      <c r="E30" s="201">
        <v>69</v>
      </c>
      <c r="F30" s="201">
        <v>3</v>
      </c>
      <c r="G30" s="201">
        <v>25</v>
      </c>
      <c r="H30" s="201">
        <v>20</v>
      </c>
      <c r="I30" s="201">
        <v>1</v>
      </c>
      <c r="J30" s="201">
        <v>1</v>
      </c>
      <c r="K30" s="201">
        <v>10</v>
      </c>
      <c r="L30" s="201">
        <v>1</v>
      </c>
      <c r="M30" s="201">
        <v>9</v>
      </c>
      <c r="N30" s="201">
        <v>1</v>
      </c>
      <c r="O30" s="201">
        <v>8</v>
      </c>
      <c r="P30" s="235">
        <v>2</v>
      </c>
    </row>
    <row r="31" spans="1:16">
      <c r="A31" s="60"/>
      <c r="B31" s="29" t="s">
        <v>200</v>
      </c>
      <c r="C31" s="201">
        <v>3</v>
      </c>
      <c r="D31" s="201">
        <v>11</v>
      </c>
      <c r="E31" s="201">
        <v>11</v>
      </c>
      <c r="F31" s="201"/>
      <c r="G31" s="201">
        <v>10</v>
      </c>
      <c r="H31" s="201">
        <v>3</v>
      </c>
      <c r="I31" s="201"/>
      <c r="J31" s="201"/>
      <c r="K31" s="201">
        <v>2</v>
      </c>
      <c r="L31" s="201"/>
      <c r="M31" s="201"/>
      <c r="N31" s="201"/>
      <c r="O31" s="201"/>
      <c r="P31" s="235"/>
    </row>
    <row r="32" spans="1:16">
      <c r="A32" s="60"/>
      <c r="B32" s="29" t="s">
        <v>10</v>
      </c>
      <c r="C32" s="201">
        <v>12</v>
      </c>
      <c r="D32" s="201">
        <v>80</v>
      </c>
      <c r="E32" s="201">
        <v>80</v>
      </c>
      <c r="F32" s="201">
        <v>3</v>
      </c>
      <c r="G32" s="201">
        <v>35</v>
      </c>
      <c r="H32" s="201">
        <v>23</v>
      </c>
      <c r="I32" s="140">
        <v>1</v>
      </c>
      <c r="J32" s="201">
        <v>1</v>
      </c>
      <c r="K32" s="201">
        <v>12</v>
      </c>
      <c r="L32" s="201">
        <v>1</v>
      </c>
      <c r="M32" s="140">
        <v>9</v>
      </c>
      <c r="N32" s="140">
        <v>1</v>
      </c>
      <c r="O32" s="140">
        <v>8</v>
      </c>
      <c r="P32" s="17">
        <v>2</v>
      </c>
    </row>
    <row r="33" spans="1:16">
      <c r="A33" s="28" t="s">
        <v>48</v>
      </c>
      <c r="B33" s="28" t="s">
        <v>199</v>
      </c>
      <c r="C33" s="201">
        <v>163</v>
      </c>
      <c r="D33" s="201">
        <v>663</v>
      </c>
      <c r="E33" s="201">
        <f t="shared" ref="E33:O33" si="0">E6+E9+E12+E15+E18+E21+E24+E27+E30</f>
        <v>664</v>
      </c>
      <c r="F33" s="201">
        <v>31</v>
      </c>
      <c r="G33" s="201">
        <v>236</v>
      </c>
      <c r="H33" s="201">
        <f t="shared" si="0"/>
        <v>198</v>
      </c>
      <c r="I33" s="201">
        <f t="shared" si="0"/>
        <v>10</v>
      </c>
      <c r="J33" s="201">
        <f t="shared" si="0"/>
        <v>13</v>
      </c>
      <c r="K33" s="201">
        <f t="shared" si="0"/>
        <v>116</v>
      </c>
      <c r="L33" s="201">
        <f t="shared" si="0"/>
        <v>13</v>
      </c>
      <c r="M33" s="201">
        <f t="shared" si="0"/>
        <v>102</v>
      </c>
      <c r="N33" s="201">
        <f t="shared" si="0"/>
        <v>13</v>
      </c>
      <c r="O33" s="201">
        <f t="shared" si="0"/>
        <v>83</v>
      </c>
      <c r="P33" s="201">
        <v>23</v>
      </c>
    </row>
    <row r="34" spans="1:16">
      <c r="A34" s="28"/>
      <c r="B34" s="28" t="s">
        <v>200</v>
      </c>
      <c r="C34" s="201">
        <v>113</v>
      </c>
      <c r="D34" s="201">
        <v>182</v>
      </c>
      <c r="E34" s="201">
        <f t="shared" ref="E34:O35" si="1">E7+E10+E13+E16+E19+E22+E25+E28+E31</f>
        <v>173</v>
      </c>
      <c r="F34" s="201">
        <v>15</v>
      </c>
      <c r="G34" s="201">
        <v>173</v>
      </c>
      <c r="H34" s="201">
        <f t="shared" si="1"/>
        <v>85</v>
      </c>
      <c r="I34" s="201">
        <f t="shared" si="1"/>
        <v>0</v>
      </c>
      <c r="J34" s="201">
        <f t="shared" si="1"/>
        <v>0</v>
      </c>
      <c r="K34" s="201">
        <f t="shared" si="1"/>
        <v>44</v>
      </c>
      <c r="L34" s="201">
        <f t="shared" si="1"/>
        <v>1</v>
      </c>
      <c r="M34" s="201">
        <f t="shared" si="1"/>
        <v>33</v>
      </c>
      <c r="N34" s="201">
        <f t="shared" si="1"/>
        <v>3</v>
      </c>
      <c r="O34" s="201">
        <f t="shared" si="1"/>
        <v>24</v>
      </c>
      <c r="P34" s="201">
        <v>4</v>
      </c>
    </row>
    <row r="35" spans="1:16">
      <c r="A35" s="28"/>
      <c r="B35" s="28" t="s">
        <v>10</v>
      </c>
      <c r="C35" s="201">
        <v>276</v>
      </c>
      <c r="D35" s="201">
        <v>845</v>
      </c>
      <c r="E35" s="201">
        <f t="shared" si="1"/>
        <v>837</v>
      </c>
      <c r="F35" s="201">
        <v>46</v>
      </c>
      <c r="G35" s="201">
        <v>409</v>
      </c>
      <c r="H35" s="201">
        <f t="shared" si="1"/>
        <v>283</v>
      </c>
      <c r="I35" s="201">
        <f t="shared" si="1"/>
        <v>10</v>
      </c>
      <c r="J35" s="201">
        <f t="shared" si="1"/>
        <v>13</v>
      </c>
      <c r="K35" s="201">
        <f t="shared" si="1"/>
        <v>160</v>
      </c>
      <c r="L35" s="201">
        <f t="shared" si="1"/>
        <v>14</v>
      </c>
      <c r="M35" s="201">
        <f t="shared" si="1"/>
        <v>135</v>
      </c>
      <c r="N35" s="201">
        <f t="shared" si="1"/>
        <v>16</v>
      </c>
      <c r="O35" s="201">
        <f t="shared" si="1"/>
        <v>107</v>
      </c>
      <c r="P35" s="201">
        <v>27</v>
      </c>
    </row>
    <row r="37" spans="1:16">
      <c r="A37" s="48" t="s">
        <v>142</v>
      </c>
    </row>
    <row r="38" spans="1:16">
      <c r="A38" s="48" t="s">
        <v>140</v>
      </c>
    </row>
    <row r="41" spans="1:16">
      <c r="K41" s="207"/>
    </row>
    <row r="43" spans="1:16">
      <c r="K43" s="207"/>
    </row>
    <row r="47" spans="1:16">
      <c r="H47" s="244"/>
      <c r="I47" s="244"/>
      <c r="J47" s="244"/>
      <c r="K47" s="244"/>
      <c r="L47" s="244"/>
      <c r="M47" s="244"/>
      <c r="N47" s="244"/>
      <c r="O47" s="244"/>
      <c r="P47" s="244"/>
    </row>
    <row r="49" spans="3:11">
      <c r="K49" s="207"/>
    </row>
    <row r="50" spans="3:11">
      <c r="K50" s="207"/>
    </row>
    <row r="51" spans="3:11">
      <c r="C51" s="207"/>
      <c r="D51" s="207"/>
      <c r="E51" s="207"/>
      <c r="F51" s="207"/>
      <c r="G51" s="207"/>
      <c r="H51" s="207"/>
      <c r="I51" s="207"/>
      <c r="J51" s="207"/>
      <c r="K51" s="207"/>
    </row>
  </sheetData>
  <mergeCells count="8">
    <mergeCell ref="P4:P5"/>
    <mergeCell ref="H4:J4"/>
    <mergeCell ref="C4:C5"/>
    <mergeCell ref="E4:E5"/>
    <mergeCell ref="F4:F5"/>
    <mergeCell ref="G4:G5"/>
    <mergeCell ref="D4:D5"/>
    <mergeCell ref="K4:O4"/>
  </mergeCells>
  <phoneticPr fontId="21" type="noConversion"/>
  <printOptions gridLines="1"/>
  <pageMargins left="0.44" right="0.22" top="1" bottom="0.54" header="0" footer="0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F17" sqref="F17"/>
    </sheetView>
  </sheetViews>
  <sheetFormatPr baseColWidth="10" defaultRowHeight="12.75"/>
  <cols>
    <col min="9" max="9" width="8.28515625" customWidth="1"/>
  </cols>
  <sheetData>
    <row r="1" spans="1:10">
      <c r="A1" s="45" t="s">
        <v>252</v>
      </c>
      <c r="B1" s="45"/>
      <c r="C1" s="46"/>
      <c r="D1" s="46"/>
      <c r="E1" s="46"/>
      <c r="F1" s="46"/>
      <c r="G1" s="46"/>
      <c r="H1" s="46"/>
      <c r="I1" s="46"/>
      <c r="J1" s="46"/>
    </row>
    <row r="3" spans="1:10" ht="32.25">
      <c r="A3" s="252" t="s">
        <v>165</v>
      </c>
      <c r="B3" s="253" t="s">
        <v>246</v>
      </c>
      <c r="C3" s="257"/>
    </row>
    <row r="4" spans="1:10">
      <c r="A4" s="254" t="s">
        <v>0</v>
      </c>
      <c r="B4" s="254">
        <v>9</v>
      </c>
      <c r="C4" s="258"/>
    </row>
    <row r="5" spans="1:10">
      <c r="A5" s="254" t="s">
        <v>1</v>
      </c>
      <c r="B5" s="254">
        <v>37</v>
      </c>
      <c r="C5" s="258"/>
    </row>
    <row r="6" spans="1:10">
      <c r="A6" s="254" t="s">
        <v>2</v>
      </c>
      <c r="B6" s="254">
        <v>40</v>
      </c>
      <c r="C6" s="258"/>
    </row>
    <row r="7" spans="1:10">
      <c r="A7" s="254" t="s">
        <v>3</v>
      </c>
      <c r="B7" s="254">
        <v>22</v>
      </c>
      <c r="C7" s="258"/>
    </row>
    <row r="8" spans="1:10">
      <c r="A8" s="254" t="s">
        <v>4</v>
      </c>
      <c r="B8" s="254">
        <v>37</v>
      </c>
      <c r="C8" s="258"/>
    </row>
    <row r="9" spans="1:10">
      <c r="A9" s="254" t="s">
        <v>5</v>
      </c>
      <c r="B9" s="254">
        <v>4</v>
      </c>
      <c r="C9" s="258"/>
    </row>
    <row r="10" spans="1:10">
      <c r="A10" s="254" t="s">
        <v>6</v>
      </c>
      <c r="B10" s="254">
        <v>5</v>
      </c>
      <c r="C10" s="258"/>
    </row>
    <row r="11" spans="1:10">
      <c r="A11" s="254" t="s">
        <v>7</v>
      </c>
      <c r="B11" s="254">
        <v>56</v>
      </c>
      <c r="C11" s="258"/>
    </row>
    <row r="12" spans="1:10">
      <c r="A12" s="254" t="s">
        <v>8</v>
      </c>
      <c r="B12" s="254">
        <v>12</v>
      </c>
      <c r="C12" s="258"/>
    </row>
    <row r="15" spans="1:10" ht="15">
      <c r="B15" s="396" t="s">
        <v>247</v>
      </c>
      <c r="C15" s="396"/>
      <c r="D15" s="396"/>
      <c r="E15" s="396"/>
      <c r="F15" s="396"/>
      <c r="G15" s="396"/>
      <c r="H15" s="396"/>
      <c r="I15" s="396"/>
      <c r="J15" s="396"/>
    </row>
    <row r="16" spans="1:10" ht="33.75">
      <c r="A16" s="254"/>
      <c r="B16" s="255" t="s">
        <v>150</v>
      </c>
      <c r="C16" s="255" t="s">
        <v>78</v>
      </c>
      <c r="D16" s="255" t="s">
        <v>98</v>
      </c>
      <c r="E16" s="255" t="s">
        <v>74</v>
      </c>
      <c r="F16" s="255" t="s">
        <v>248</v>
      </c>
      <c r="G16" s="255" t="s">
        <v>249</v>
      </c>
      <c r="H16" s="255" t="s">
        <v>250</v>
      </c>
      <c r="I16" s="255" t="s">
        <v>262</v>
      </c>
      <c r="J16" s="255" t="s">
        <v>251</v>
      </c>
    </row>
    <row r="17" spans="1:10">
      <c r="A17" s="256" t="s">
        <v>171</v>
      </c>
      <c r="B17" s="254">
        <v>8</v>
      </c>
      <c r="C17" s="254">
        <v>7</v>
      </c>
      <c r="D17" s="254"/>
      <c r="E17" s="254">
        <v>7</v>
      </c>
      <c r="F17" s="254">
        <v>2</v>
      </c>
      <c r="G17" s="254">
        <v>2</v>
      </c>
      <c r="H17" s="254">
        <v>1</v>
      </c>
      <c r="I17" s="254">
        <v>1</v>
      </c>
      <c r="J17" s="254"/>
    </row>
    <row r="18" spans="1:10">
      <c r="A18" s="256" t="s">
        <v>1</v>
      </c>
      <c r="B18" s="254">
        <v>30</v>
      </c>
      <c r="C18" s="254">
        <v>28</v>
      </c>
      <c r="D18" s="254">
        <v>3</v>
      </c>
      <c r="E18" s="254">
        <v>27</v>
      </c>
      <c r="F18" s="254">
        <v>4</v>
      </c>
      <c r="G18" s="254">
        <v>8</v>
      </c>
      <c r="H18" s="254">
        <v>7</v>
      </c>
      <c r="I18" s="254">
        <v>6</v>
      </c>
      <c r="J18" s="254"/>
    </row>
    <row r="19" spans="1:10">
      <c r="A19" s="256" t="s">
        <v>172</v>
      </c>
      <c r="B19" s="254">
        <v>28</v>
      </c>
      <c r="C19" s="254">
        <v>26</v>
      </c>
      <c r="D19" s="254">
        <v>3</v>
      </c>
      <c r="E19" s="254">
        <v>27</v>
      </c>
      <c r="F19" s="254">
        <v>4</v>
      </c>
      <c r="G19" s="254">
        <v>8</v>
      </c>
      <c r="H19" s="254">
        <v>6</v>
      </c>
      <c r="I19" s="254">
        <v>4</v>
      </c>
      <c r="J19" s="254"/>
    </row>
    <row r="20" spans="1:10">
      <c r="A20" s="256" t="s">
        <v>3</v>
      </c>
      <c r="B20" s="254">
        <v>13</v>
      </c>
      <c r="C20" s="254">
        <v>12</v>
      </c>
      <c r="D20" s="254">
        <v>2</v>
      </c>
      <c r="E20" s="254">
        <v>14</v>
      </c>
      <c r="F20" s="254">
        <v>1</v>
      </c>
      <c r="G20" s="254">
        <v>4</v>
      </c>
      <c r="H20" s="254">
        <v>3</v>
      </c>
      <c r="I20" s="254">
        <v>2</v>
      </c>
      <c r="J20" s="254">
        <v>2</v>
      </c>
    </row>
    <row r="21" spans="1:10">
      <c r="A21" s="256" t="s">
        <v>4</v>
      </c>
      <c r="B21" s="254">
        <v>29</v>
      </c>
      <c r="C21" s="254">
        <v>27</v>
      </c>
      <c r="D21" s="254">
        <v>3</v>
      </c>
      <c r="E21" s="254">
        <v>27</v>
      </c>
      <c r="F21" s="254"/>
      <c r="G21" s="254">
        <v>7</v>
      </c>
      <c r="H21" s="254">
        <v>4</v>
      </c>
      <c r="I21" s="254">
        <v>2</v>
      </c>
      <c r="J21" s="254"/>
    </row>
    <row r="22" spans="1:10">
      <c r="A22" s="256" t="s">
        <v>5</v>
      </c>
      <c r="B22" s="254">
        <v>4</v>
      </c>
      <c r="C22" s="254">
        <v>4</v>
      </c>
      <c r="D22" s="254"/>
      <c r="E22" s="254">
        <v>4</v>
      </c>
      <c r="F22" s="254"/>
      <c r="G22" s="254"/>
      <c r="H22" s="254"/>
      <c r="I22" s="254"/>
      <c r="J22" s="254"/>
    </row>
    <row r="23" spans="1:10">
      <c r="A23" s="256" t="s">
        <v>6</v>
      </c>
      <c r="B23" s="254">
        <v>5</v>
      </c>
      <c r="C23" s="254">
        <v>5</v>
      </c>
      <c r="D23" s="254"/>
      <c r="E23" s="254">
        <v>5</v>
      </c>
      <c r="F23" s="254"/>
      <c r="G23" s="254"/>
      <c r="H23" s="254"/>
      <c r="I23" s="254"/>
      <c r="J23" s="254"/>
    </row>
    <row r="24" spans="1:10">
      <c r="A24" s="256" t="s">
        <v>7</v>
      </c>
      <c r="B24" s="254">
        <v>46</v>
      </c>
      <c r="C24" s="254">
        <v>44</v>
      </c>
      <c r="D24" s="254">
        <v>4</v>
      </c>
      <c r="E24" s="254">
        <v>39</v>
      </c>
      <c r="F24" s="254">
        <v>4</v>
      </c>
      <c r="G24" s="254">
        <v>11</v>
      </c>
      <c r="H24" s="254">
        <v>7</v>
      </c>
      <c r="I24" s="254">
        <v>9</v>
      </c>
      <c r="J24" s="254">
        <v>2</v>
      </c>
    </row>
    <row r="25" spans="1:10">
      <c r="A25" s="256" t="s">
        <v>8</v>
      </c>
      <c r="B25" s="254">
        <v>11</v>
      </c>
      <c r="C25" s="254">
        <v>11</v>
      </c>
      <c r="D25" s="254"/>
      <c r="E25" s="254">
        <v>9</v>
      </c>
      <c r="F25" s="254"/>
      <c r="G25" s="254">
        <v>2</v>
      </c>
      <c r="H25" s="254"/>
      <c r="I25" s="254"/>
      <c r="J25" s="254"/>
    </row>
  </sheetData>
  <mergeCells count="1">
    <mergeCell ref="B15:J15"/>
  </mergeCells>
  <pageMargins left="0.7" right="0.7" top="0.75" bottom="0.75" header="0.3" footer="0.3"/>
  <pageSetup paperSize="9" orientation="landscape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6"/>
  <sheetViews>
    <sheetView topLeftCell="A4" workbookViewId="0">
      <selection activeCell="K35" sqref="K35"/>
    </sheetView>
  </sheetViews>
  <sheetFormatPr baseColWidth="10" defaultRowHeight="12.75"/>
  <cols>
    <col min="1" max="1" width="15.7109375" style="60" customWidth="1"/>
    <col min="2" max="9" width="8.7109375" customWidth="1"/>
    <col min="10" max="10" width="10.5703125" customWidth="1"/>
    <col min="11" max="12" width="10" customWidth="1"/>
    <col min="13" max="13" width="8" bestFit="1" customWidth="1"/>
  </cols>
  <sheetData>
    <row r="2" spans="1:13">
      <c r="A2" s="61" t="s">
        <v>221</v>
      </c>
      <c r="B2" s="45"/>
      <c r="C2" s="46"/>
      <c r="D2" s="46"/>
      <c r="E2" s="46"/>
      <c r="F2" s="46"/>
      <c r="G2" s="46"/>
      <c r="H2" s="46"/>
      <c r="I2" s="46"/>
      <c r="J2" s="46"/>
      <c r="K2" s="47"/>
      <c r="L2" s="47"/>
      <c r="M2" s="46"/>
    </row>
    <row r="3" spans="1:13" ht="13.5" thickBot="1">
      <c r="A3" s="58"/>
      <c r="B3" s="48"/>
      <c r="C3" s="48"/>
      <c r="D3" s="48"/>
      <c r="E3" s="48"/>
      <c r="F3" s="48"/>
      <c r="G3" s="48"/>
      <c r="H3" s="48"/>
      <c r="I3" s="48"/>
      <c r="J3" s="48"/>
      <c r="K3" s="49"/>
      <c r="L3" s="49"/>
      <c r="M3" s="48"/>
    </row>
    <row r="4" spans="1:13" ht="12.75" customHeight="1">
      <c r="A4" s="62"/>
      <c r="B4" s="50"/>
      <c r="C4" s="392" t="s">
        <v>147</v>
      </c>
      <c r="D4" s="392" t="s">
        <v>148</v>
      </c>
      <c r="E4" s="392" t="s">
        <v>78</v>
      </c>
      <c r="F4" s="392" t="s">
        <v>124</v>
      </c>
      <c r="G4" s="392" t="s">
        <v>74</v>
      </c>
      <c r="H4" s="397" t="s">
        <v>79</v>
      </c>
      <c r="I4" s="397"/>
      <c r="J4" s="397" t="s">
        <v>80</v>
      </c>
      <c r="K4" s="397"/>
      <c r="L4" s="397"/>
      <c r="M4" s="392" t="s">
        <v>163</v>
      </c>
    </row>
    <row r="5" spans="1:13" ht="27">
      <c r="A5" s="63"/>
      <c r="B5" s="51"/>
      <c r="C5" s="393"/>
      <c r="D5" s="393"/>
      <c r="E5" s="393"/>
      <c r="F5" s="393"/>
      <c r="G5" s="393"/>
      <c r="H5" s="52" t="s">
        <v>114</v>
      </c>
      <c r="I5" s="52" t="s">
        <v>115</v>
      </c>
      <c r="J5" s="52" t="s">
        <v>110</v>
      </c>
      <c r="K5" s="52" t="s">
        <v>112</v>
      </c>
      <c r="L5" s="242" t="s">
        <v>193</v>
      </c>
      <c r="M5" s="393"/>
    </row>
    <row r="6" spans="1:13">
      <c r="A6" s="29" t="s">
        <v>0</v>
      </c>
      <c r="B6" s="29" t="s">
        <v>199</v>
      </c>
      <c r="C6" s="201">
        <v>44</v>
      </c>
      <c r="D6" s="201">
        <v>177</v>
      </c>
      <c r="E6" s="201">
        <v>441</v>
      </c>
      <c r="F6" s="201">
        <v>22</v>
      </c>
      <c r="G6" s="201">
        <v>201</v>
      </c>
      <c r="H6" s="201">
        <v>84</v>
      </c>
      <c r="I6" s="201">
        <v>8</v>
      </c>
      <c r="J6" s="201">
        <v>47</v>
      </c>
      <c r="K6" s="201">
        <v>34</v>
      </c>
      <c r="L6" s="201">
        <v>16</v>
      </c>
      <c r="M6" s="235">
        <v>4</v>
      </c>
    </row>
    <row r="7" spans="1:13">
      <c r="A7" s="29"/>
      <c r="B7" s="29" t="s">
        <v>200</v>
      </c>
      <c r="C7" s="140">
        <v>10</v>
      </c>
      <c r="D7" s="140">
        <v>42</v>
      </c>
      <c r="E7" s="140">
        <v>88</v>
      </c>
      <c r="F7" s="140"/>
      <c r="G7" s="140">
        <v>75</v>
      </c>
      <c r="H7" s="140">
        <v>18</v>
      </c>
      <c r="I7" s="140"/>
      <c r="J7" s="140">
        <v>7</v>
      </c>
      <c r="K7" s="140">
        <v>2</v>
      </c>
      <c r="L7" s="140">
        <v>1</v>
      </c>
      <c r="M7" s="16"/>
    </row>
    <row r="8" spans="1:13">
      <c r="A8" s="29"/>
      <c r="B8" s="29" t="s">
        <v>10</v>
      </c>
      <c r="C8" s="140">
        <v>54</v>
      </c>
      <c r="D8" s="140">
        <v>219</v>
      </c>
      <c r="E8" s="140">
        <v>529</v>
      </c>
      <c r="F8" s="140">
        <v>22</v>
      </c>
      <c r="G8" s="140">
        <v>276</v>
      </c>
      <c r="H8" s="140">
        <v>102</v>
      </c>
      <c r="I8" s="140">
        <v>8</v>
      </c>
      <c r="J8" s="140">
        <v>54</v>
      </c>
      <c r="K8" s="140">
        <v>36</v>
      </c>
      <c r="L8" s="140">
        <v>17</v>
      </c>
      <c r="M8" s="17">
        <v>4</v>
      </c>
    </row>
    <row r="9" spans="1:13">
      <c r="A9" s="29" t="s">
        <v>1</v>
      </c>
      <c r="B9" s="29" t="s">
        <v>199</v>
      </c>
      <c r="C9" s="201">
        <v>67</v>
      </c>
      <c r="D9" s="201">
        <v>303</v>
      </c>
      <c r="E9" s="201">
        <v>633</v>
      </c>
      <c r="F9" s="201">
        <v>21</v>
      </c>
      <c r="G9" s="201">
        <v>322</v>
      </c>
      <c r="H9" s="201">
        <v>162</v>
      </c>
      <c r="I9" s="201">
        <v>10</v>
      </c>
      <c r="J9" s="201">
        <v>73</v>
      </c>
      <c r="K9" s="201">
        <v>86</v>
      </c>
      <c r="L9" s="201">
        <v>18</v>
      </c>
      <c r="M9" s="235">
        <v>3</v>
      </c>
    </row>
    <row r="10" spans="1:13">
      <c r="A10" s="29"/>
      <c r="B10" s="29" t="s">
        <v>200</v>
      </c>
      <c r="C10" s="140">
        <v>47</v>
      </c>
      <c r="D10" s="140">
        <v>150</v>
      </c>
      <c r="E10" s="140">
        <v>299</v>
      </c>
      <c r="F10" s="140">
        <v>12</v>
      </c>
      <c r="G10" s="140">
        <v>218</v>
      </c>
      <c r="H10" s="140">
        <v>57</v>
      </c>
      <c r="I10" s="140"/>
      <c r="J10" s="140">
        <v>64</v>
      </c>
      <c r="K10" s="140">
        <v>43</v>
      </c>
      <c r="L10" s="140">
        <v>12</v>
      </c>
      <c r="M10" s="17"/>
    </row>
    <row r="11" spans="1:13">
      <c r="A11" s="29"/>
      <c r="B11" s="29" t="s">
        <v>10</v>
      </c>
      <c r="C11" s="140">
        <v>114</v>
      </c>
      <c r="D11" s="140">
        <v>453</v>
      </c>
      <c r="E11" s="140">
        <v>932</v>
      </c>
      <c r="F11" s="140">
        <v>33</v>
      </c>
      <c r="G11" s="140">
        <v>540</v>
      </c>
      <c r="H11" s="140">
        <v>219</v>
      </c>
      <c r="I11" s="140">
        <v>10</v>
      </c>
      <c r="J11" s="140">
        <v>137</v>
      </c>
      <c r="K11" s="140">
        <v>129</v>
      </c>
      <c r="L11" s="140">
        <v>30</v>
      </c>
      <c r="M11" s="17">
        <v>3</v>
      </c>
    </row>
    <row r="12" spans="1:13">
      <c r="A12" s="29" t="s">
        <v>2</v>
      </c>
      <c r="B12" s="29" t="s">
        <v>199</v>
      </c>
      <c r="C12" s="201">
        <v>74</v>
      </c>
      <c r="D12" s="201">
        <v>377</v>
      </c>
      <c r="E12" s="201">
        <v>896</v>
      </c>
      <c r="F12" s="201">
        <v>46</v>
      </c>
      <c r="G12" s="201">
        <v>410</v>
      </c>
      <c r="H12" s="201">
        <v>183</v>
      </c>
      <c r="I12" s="201">
        <v>21</v>
      </c>
      <c r="J12" s="201">
        <v>110</v>
      </c>
      <c r="K12" s="201">
        <v>107</v>
      </c>
      <c r="L12" s="201">
        <v>20</v>
      </c>
      <c r="M12" s="235">
        <v>7</v>
      </c>
    </row>
    <row r="13" spans="1:13">
      <c r="A13" s="29"/>
      <c r="B13" s="29" t="s">
        <v>200</v>
      </c>
      <c r="C13" s="140">
        <v>32</v>
      </c>
      <c r="D13" s="140">
        <v>150</v>
      </c>
      <c r="E13" s="140">
        <v>311</v>
      </c>
      <c r="F13" s="140">
        <v>7</v>
      </c>
      <c r="G13" s="140">
        <v>222</v>
      </c>
      <c r="H13" s="140">
        <v>56</v>
      </c>
      <c r="I13" s="140"/>
      <c r="J13" s="140">
        <v>25</v>
      </c>
      <c r="K13" s="140">
        <v>28</v>
      </c>
      <c r="L13" s="140">
        <v>6</v>
      </c>
      <c r="M13" s="17"/>
    </row>
    <row r="14" spans="1:13">
      <c r="A14" s="29"/>
      <c r="B14" s="29" t="s">
        <v>10</v>
      </c>
      <c r="C14" s="140">
        <v>106</v>
      </c>
      <c r="D14" s="140">
        <v>527</v>
      </c>
      <c r="E14" s="140">
        <v>1207</v>
      </c>
      <c r="F14" s="140">
        <v>53</v>
      </c>
      <c r="G14" s="140">
        <v>632</v>
      </c>
      <c r="H14" s="140">
        <v>239</v>
      </c>
      <c r="I14" s="140">
        <v>21</v>
      </c>
      <c r="J14" s="140">
        <v>135</v>
      </c>
      <c r="K14" s="140">
        <v>135</v>
      </c>
      <c r="L14" s="140">
        <v>26</v>
      </c>
      <c r="M14" s="17">
        <v>7</v>
      </c>
    </row>
    <row r="15" spans="1:13">
      <c r="A15" s="29" t="s">
        <v>3</v>
      </c>
      <c r="B15" s="29" t="s">
        <v>199</v>
      </c>
      <c r="C15" s="201">
        <v>46</v>
      </c>
      <c r="D15" s="201">
        <v>148</v>
      </c>
      <c r="E15" s="201">
        <v>317</v>
      </c>
      <c r="F15" s="201">
        <v>12</v>
      </c>
      <c r="G15" s="201">
        <v>154</v>
      </c>
      <c r="H15" s="201">
        <v>63</v>
      </c>
      <c r="I15" s="201">
        <v>8</v>
      </c>
      <c r="J15" s="201">
        <v>41</v>
      </c>
      <c r="K15" s="201">
        <v>60</v>
      </c>
      <c r="L15" s="201">
        <v>9</v>
      </c>
      <c r="M15" s="235">
        <v>3</v>
      </c>
    </row>
    <row r="16" spans="1:13">
      <c r="A16" s="29"/>
      <c r="B16" s="29" t="s">
        <v>200</v>
      </c>
      <c r="C16" s="140">
        <v>20</v>
      </c>
      <c r="D16" s="140">
        <v>54</v>
      </c>
      <c r="E16" s="140">
        <v>108</v>
      </c>
      <c r="F16" s="140">
        <v>3</v>
      </c>
      <c r="G16" s="140">
        <v>87</v>
      </c>
      <c r="H16" s="140">
        <v>16</v>
      </c>
      <c r="I16" s="140"/>
      <c r="J16" s="140">
        <v>17</v>
      </c>
      <c r="K16" s="140">
        <v>11</v>
      </c>
      <c r="L16" s="140">
        <v>5</v>
      </c>
      <c r="M16" s="17">
        <v>2</v>
      </c>
    </row>
    <row r="17" spans="1:13">
      <c r="A17" s="29"/>
      <c r="B17" s="29" t="s">
        <v>10</v>
      </c>
      <c r="C17" s="140">
        <v>66</v>
      </c>
      <c r="D17" s="140">
        <v>202</v>
      </c>
      <c r="E17" s="140">
        <v>425</v>
      </c>
      <c r="F17" s="140">
        <v>15</v>
      </c>
      <c r="G17" s="140">
        <v>241</v>
      </c>
      <c r="H17" s="140">
        <v>79</v>
      </c>
      <c r="I17" s="140">
        <v>8</v>
      </c>
      <c r="J17" s="140">
        <v>58</v>
      </c>
      <c r="K17" s="140">
        <v>71</v>
      </c>
      <c r="L17" s="140">
        <v>14</v>
      </c>
      <c r="M17" s="17">
        <v>5</v>
      </c>
    </row>
    <row r="18" spans="1:13">
      <c r="A18" s="29" t="s">
        <v>4</v>
      </c>
      <c r="B18" s="29" t="s">
        <v>199</v>
      </c>
      <c r="C18" s="201">
        <v>90</v>
      </c>
      <c r="D18" s="201">
        <v>257</v>
      </c>
      <c r="E18" s="201">
        <v>649</v>
      </c>
      <c r="F18" s="201">
        <v>16</v>
      </c>
      <c r="G18" s="201">
        <v>303</v>
      </c>
      <c r="H18" s="201">
        <v>138</v>
      </c>
      <c r="I18" s="201">
        <v>7</v>
      </c>
      <c r="J18" s="201">
        <v>85</v>
      </c>
      <c r="K18" s="201">
        <v>87</v>
      </c>
      <c r="L18" s="201">
        <v>15</v>
      </c>
      <c r="M18" s="235">
        <v>5</v>
      </c>
    </row>
    <row r="19" spans="1:13">
      <c r="A19" s="29"/>
      <c r="B19" s="29" t="s">
        <v>200</v>
      </c>
      <c r="C19" s="140">
        <v>61</v>
      </c>
      <c r="D19" s="140">
        <v>127</v>
      </c>
      <c r="E19" s="140">
        <v>264</v>
      </c>
      <c r="F19" s="140">
        <v>19</v>
      </c>
      <c r="G19" s="140">
        <v>195</v>
      </c>
      <c r="H19" s="140">
        <v>47</v>
      </c>
      <c r="I19" s="140"/>
      <c r="J19" s="140">
        <v>27</v>
      </c>
      <c r="K19" s="140">
        <v>20</v>
      </c>
      <c r="L19" s="140">
        <v>5</v>
      </c>
      <c r="M19" s="17"/>
    </row>
    <row r="20" spans="1:13">
      <c r="A20" s="29"/>
      <c r="B20" s="29" t="s">
        <v>10</v>
      </c>
      <c r="C20" s="140">
        <v>151</v>
      </c>
      <c r="D20" s="140">
        <v>384</v>
      </c>
      <c r="E20" s="140">
        <v>913</v>
      </c>
      <c r="F20" s="140">
        <v>35</v>
      </c>
      <c r="G20" s="140">
        <v>498</v>
      </c>
      <c r="H20" s="140">
        <v>185</v>
      </c>
      <c r="I20" s="140">
        <v>7</v>
      </c>
      <c r="J20" s="140">
        <v>112</v>
      </c>
      <c r="K20" s="140">
        <v>107</v>
      </c>
      <c r="L20" s="140">
        <v>20</v>
      </c>
      <c r="M20" s="17">
        <v>5</v>
      </c>
    </row>
    <row r="21" spans="1:13">
      <c r="A21" s="29" t="s">
        <v>5</v>
      </c>
      <c r="B21" s="29" t="s">
        <v>199</v>
      </c>
      <c r="C21" s="201">
        <v>28</v>
      </c>
      <c r="D21" s="201">
        <v>202</v>
      </c>
      <c r="E21" s="201">
        <v>447</v>
      </c>
      <c r="F21" s="201">
        <v>15</v>
      </c>
      <c r="G21" s="201">
        <v>219</v>
      </c>
      <c r="H21" s="201">
        <v>95</v>
      </c>
      <c r="I21" s="201">
        <v>6</v>
      </c>
      <c r="J21" s="201">
        <v>51</v>
      </c>
      <c r="K21" s="201">
        <v>52</v>
      </c>
      <c r="L21" s="201">
        <v>11</v>
      </c>
      <c r="M21" s="235">
        <v>3</v>
      </c>
    </row>
    <row r="22" spans="1:13">
      <c r="A22" s="29"/>
      <c r="B22" s="29" t="s">
        <v>200</v>
      </c>
      <c r="C22" s="140">
        <v>23</v>
      </c>
      <c r="D22" s="140">
        <v>27</v>
      </c>
      <c r="E22" s="140">
        <v>54</v>
      </c>
      <c r="F22" s="140"/>
      <c r="G22" s="140">
        <v>40</v>
      </c>
      <c r="H22" s="140">
        <v>14</v>
      </c>
      <c r="I22" s="140"/>
      <c r="J22" s="140"/>
      <c r="K22" s="140"/>
      <c r="L22" s="140"/>
      <c r="M22" s="17"/>
    </row>
    <row r="23" spans="1:13">
      <c r="A23" s="29"/>
      <c r="B23" s="29" t="s">
        <v>10</v>
      </c>
      <c r="C23" s="140">
        <v>51</v>
      </c>
      <c r="D23" s="140">
        <v>229</v>
      </c>
      <c r="E23" s="140">
        <v>501</v>
      </c>
      <c r="F23" s="140">
        <v>15</v>
      </c>
      <c r="G23" s="140">
        <v>259</v>
      </c>
      <c r="H23" s="140">
        <v>109</v>
      </c>
      <c r="I23" s="140">
        <v>6</v>
      </c>
      <c r="J23" s="140">
        <v>51</v>
      </c>
      <c r="K23" s="140">
        <v>52</v>
      </c>
      <c r="L23" s="140">
        <v>11</v>
      </c>
      <c r="M23" s="17">
        <v>3</v>
      </c>
    </row>
    <row r="24" spans="1:13">
      <c r="A24" s="29" t="s">
        <v>6</v>
      </c>
      <c r="B24" s="29" t="s">
        <v>199</v>
      </c>
      <c r="C24" s="201">
        <v>44</v>
      </c>
      <c r="D24" s="201">
        <v>94</v>
      </c>
      <c r="E24" s="201">
        <v>211</v>
      </c>
      <c r="F24" s="201">
        <v>8</v>
      </c>
      <c r="G24" s="201">
        <v>111</v>
      </c>
      <c r="H24" s="201">
        <v>63</v>
      </c>
      <c r="I24" s="201">
        <v>4</v>
      </c>
      <c r="J24" s="201">
        <v>32</v>
      </c>
      <c r="K24" s="201">
        <v>37</v>
      </c>
      <c r="L24" s="201">
        <v>6</v>
      </c>
      <c r="M24" s="235">
        <v>3</v>
      </c>
    </row>
    <row r="25" spans="1:13">
      <c r="A25" s="29"/>
      <c r="B25" s="29" t="s">
        <v>200</v>
      </c>
      <c r="C25" s="140">
        <v>15</v>
      </c>
      <c r="D25" s="140">
        <v>21</v>
      </c>
      <c r="E25" s="140">
        <v>45</v>
      </c>
      <c r="F25" s="140"/>
      <c r="G25" s="140">
        <v>35</v>
      </c>
      <c r="H25" s="140">
        <v>4</v>
      </c>
      <c r="I25" s="140"/>
      <c r="J25" s="140"/>
      <c r="K25" s="140"/>
      <c r="L25" s="140"/>
      <c r="M25" s="17"/>
    </row>
    <row r="26" spans="1:13">
      <c r="A26" s="29"/>
      <c r="B26" s="29" t="s">
        <v>10</v>
      </c>
      <c r="C26" s="140">
        <v>59</v>
      </c>
      <c r="D26" s="140">
        <v>115</v>
      </c>
      <c r="E26" s="140">
        <v>256</v>
      </c>
      <c r="F26" s="140">
        <v>8</v>
      </c>
      <c r="G26" s="140">
        <v>146</v>
      </c>
      <c r="H26" s="140">
        <v>67</v>
      </c>
      <c r="I26" s="140">
        <v>4</v>
      </c>
      <c r="J26" s="140">
        <v>32</v>
      </c>
      <c r="K26" s="140">
        <v>37</v>
      </c>
      <c r="L26" s="140">
        <v>6</v>
      </c>
      <c r="M26" s="17">
        <v>3</v>
      </c>
    </row>
    <row r="27" spans="1:13">
      <c r="A27" s="29" t="s">
        <v>7</v>
      </c>
      <c r="B27" s="29" t="s">
        <v>199</v>
      </c>
      <c r="C27" s="201">
        <v>157</v>
      </c>
      <c r="D27" s="201">
        <v>454</v>
      </c>
      <c r="E27" s="201">
        <v>948</v>
      </c>
      <c r="F27" s="201">
        <v>23</v>
      </c>
      <c r="G27" s="201">
        <v>441</v>
      </c>
      <c r="H27" s="201">
        <v>196</v>
      </c>
      <c r="I27" s="201">
        <v>13</v>
      </c>
      <c r="J27" s="201">
        <v>106</v>
      </c>
      <c r="K27" s="201">
        <v>113</v>
      </c>
      <c r="L27" s="201">
        <v>18</v>
      </c>
      <c r="M27" s="235">
        <v>9</v>
      </c>
    </row>
    <row r="28" spans="1:13">
      <c r="A28" s="29"/>
      <c r="B28" s="29" t="s">
        <v>200</v>
      </c>
      <c r="C28" s="140">
        <v>110</v>
      </c>
      <c r="D28" s="140">
        <v>243</v>
      </c>
      <c r="E28" s="140">
        <v>501</v>
      </c>
      <c r="F28" s="140">
        <v>34</v>
      </c>
      <c r="G28" s="140">
        <v>345</v>
      </c>
      <c r="H28" s="140">
        <v>88</v>
      </c>
      <c r="I28" s="140"/>
      <c r="J28" s="140">
        <v>52</v>
      </c>
      <c r="K28" s="140">
        <v>53</v>
      </c>
      <c r="L28" s="140">
        <v>15</v>
      </c>
      <c r="M28" s="17">
        <v>2</v>
      </c>
    </row>
    <row r="29" spans="1:13">
      <c r="A29" s="29"/>
      <c r="B29" s="29" t="s">
        <v>10</v>
      </c>
      <c r="C29" s="140">
        <v>267</v>
      </c>
      <c r="D29" s="140">
        <v>697</v>
      </c>
      <c r="E29" s="140">
        <v>1449</v>
      </c>
      <c r="F29" s="140">
        <v>57</v>
      </c>
      <c r="G29" s="140">
        <v>786</v>
      </c>
      <c r="H29" s="140">
        <v>284</v>
      </c>
      <c r="I29" s="140">
        <v>13</v>
      </c>
      <c r="J29" s="140">
        <v>158</v>
      </c>
      <c r="K29" s="140">
        <v>166</v>
      </c>
      <c r="L29" s="140">
        <v>33</v>
      </c>
      <c r="M29" s="17">
        <v>11</v>
      </c>
    </row>
    <row r="30" spans="1:13">
      <c r="A30" s="29" t="s">
        <v>8</v>
      </c>
      <c r="B30" s="29" t="s">
        <v>199</v>
      </c>
      <c r="C30" s="201">
        <v>41</v>
      </c>
      <c r="D30" s="201">
        <v>139</v>
      </c>
      <c r="E30" s="201">
        <v>392</v>
      </c>
      <c r="F30" s="201">
        <v>18</v>
      </c>
      <c r="G30" s="201">
        <v>197</v>
      </c>
      <c r="H30" s="201">
        <v>93</v>
      </c>
      <c r="I30" s="201">
        <v>6</v>
      </c>
      <c r="J30" s="201">
        <v>47</v>
      </c>
      <c r="K30" s="201">
        <v>42</v>
      </c>
      <c r="L30" s="201">
        <v>10</v>
      </c>
      <c r="M30" s="235">
        <v>3</v>
      </c>
    </row>
    <row r="31" spans="1:13">
      <c r="A31" s="29"/>
      <c r="B31" s="29" t="s">
        <v>200</v>
      </c>
      <c r="C31" s="140">
        <v>11</v>
      </c>
      <c r="D31" s="140">
        <v>49</v>
      </c>
      <c r="E31" s="140">
        <v>102</v>
      </c>
      <c r="F31" s="140"/>
      <c r="G31" s="140">
        <v>70</v>
      </c>
      <c r="H31" s="140">
        <v>12</v>
      </c>
      <c r="I31" s="140"/>
      <c r="J31" s="140">
        <v>6</v>
      </c>
      <c r="K31" s="140"/>
      <c r="L31" s="140"/>
      <c r="M31" s="17"/>
    </row>
    <row r="32" spans="1:13">
      <c r="A32" s="29"/>
      <c r="B32" s="29" t="s">
        <v>10</v>
      </c>
      <c r="C32" s="140">
        <v>52</v>
      </c>
      <c r="D32" s="140">
        <v>188</v>
      </c>
      <c r="E32" s="140">
        <v>494</v>
      </c>
      <c r="F32" s="140">
        <v>18</v>
      </c>
      <c r="G32" s="140">
        <v>267</v>
      </c>
      <c r="H32" s="140">
        <v>105</v>
      </c>
      <c r="I32" s="140">
        <v>6</v>
      </c>
      <c r="J32" s="140">
        <v>53</v>
      </c>
      <c r="K32" s="140">
        <v>42</v>
      </c>
      <c r="L32" s="140">
        <v>10</v>
      </c>
      <c r="M32" s="17">
        <v>3</v>
      </c>
    </row>
    <row r="33" spans="1:13">
      <c r="A33" s="28" t="s">
        <v>48</v>
      </c>
      <c r="B33" s="28" t="s">
        <v>199</v>
      </c>
      <c r="C33" s="201">
        <f>C6+C9+C12+C15+C18+C21+C24+C27+C30</f>
        <v>591</v>
      </c>
      <c r="D33" s="201">
        <f t="shared" ref="D33:M33" si="0">D6+D9+D12+D15+D18+D21+D24+D27+D30</f>
        <v>2151</v>
      </c>
      <c r="E33" s="201">
        <f t="shared" si="0"/>
        <v>4934</v>
      </c>
      <c r="F33" s="201">
        <f t="shared" si="0"/>
        <v>181</v>
      </c>
      <c r="G33" s="201">
        <f t="shared" si="0"/>
        <v>2358</v>
      </c>
      <c r="H33" s="201">
        <f t="shared" si="0"/>
        <v>1077</v>
      </c>
      <c r="I33" s="201">
        <f t="shared" si="0"/>
        <v>83</v>
      </c>
      <c r="J33" s="201">
        <f t="shared" si="0"/>
        <v>592</v>
      </c>
      <c r="K33" s="201">
        <f t="shared" si="0"/>
        <v>618</v>
      </c>
      <c r="L33" s="201">
        <f t="shared" si="0"/>
        <v>123</v>
      </c>
      <c r="M33" s="201">
        <f t="shared" si="0"/>
        <v>40</v>
      </c>
    </row>
    <row r="34" spans="1:13">
      <c r="A34" s="28"/>
      <c r="B34" s="28" t="s">
        <v>200</v>
      </c>
      <c r="C34" s="201">
        <f t="shared" ref="C34:M35" si="1">C7+C10+C13+C16+C19+C22+C25+C28+C31</f>
        <v>329</v>
      </c>
      <c r="D34" s="201">
        <f t="shared" si="1"/>
        <v>863</v>
      </c>
      <c r="E34" s="201">
        <f t="shared" si="1"/>
        <v>1772</v>
      </c>
      <c r="F34" s="201">
        <f t="shared" si="1"/>
        <v>75</v>
      </c>
      <c r="G34" s="201">
        <f t="shared" si="1"/>
        <v>1287</v>
      </c>
      <c r="H34" s="201">
        <f t="shared" si="1"/>
        <v>312</v>
      </c>
      <c r="I34" s="201">
        <f t="shared" si="1"/>
        <v>0</v>
      </c>
      <c r="J34" s="201">
        <f t="shared" si="1"/>
        <v>198</v>
      </c>
      <c r="K34" s="201">
        <f t="shared" si="1"/>
        <v>157</v>
      </c>
      <c r="L34" s="201">
        <f t="shared" si="1"/>
        <v>44</v>
      </c>
      <c r="M34" s="201">
        <f t="shared" si="1"/>
        <v>4</v>
      </c>
    </row>
    <row r="35" spans="1:13">
      <c r="A35" s="28"/>
      <c r="B35" s="28" t="s">
        <v>10</v>
      </c>
      <c r="C35" s="201">
        <f t="shared" si="1"/>
        <v>920</v>
      </c>
      <c r="D35" s="201">
        <f t="shared" si="1"/>
        <v>3014</v>
      </c>
      <c r="E35" s="201">
        <f t="shared" si="1"/>
        <v>6706</v>
      </c>
      <c r="F35" s="201">
        <f t="shared" si="1"/>
        <v>256</v>
      </c>
      <c r="G35" s="201">
        <f t="shared" si="1"/>
        <v>3645</v>
      </c>
      <c r="H35" s="201">
        <f t="shared" si="1"/>
        <v>1389</v>
      </c>
      <c r="I35" s="201">
        <f t="shared" si="1"/>
        <v>83</v>
      </c>
      <c r="J35" s="201">
        <f t="shared" si="1"/>
        <v>790</v>
      </c>
      <c r="K35" s="201">
        <v>775</v>
      </c>
      <c r="L35" s="201">
        <f t="shared" si="1"/>
        <v>167</v>
      </c>
      <c r="M35" s="201">
        <f t="shared" si="1"/>
        <v>44</v>
      </c>
    </row>
    <row r="36" spans="1:13">
      <c r="A36" s="58"/>
      <c r="B36" s="48"/>
      <c r="C36" s="48"/>
      <c r="D36" s="48"/>
      <c r="E36" s="48"/>
      <c r="F36" s="48"/>
      <c r="G36" s="48"/>
      <c r="H36" s="48"/>
      <c r="I36" s="48"/>
      <c r="J36" s="48"/>
      <c r="K36" s="49"/>
      <c r="L36" s="49"/>
      <c r="M36" s="48"/>
    </row>
    <row r="37" spans="1:13">
      <c r="A37" s="58" t="s">
        <v>125</v>
      </c>
      <c r="B37" s="48"/>
      <c r="C37" s="48"/>
      <c r="D37" s="48"/>
      <c r="E37" s="48"/>
      <c r="F37" s="48"/>
      <c r="G37" s="48"/>
      <c r="H37" s="48"/>
      <c r="I37" s="48"/>
      <c r="J37" s="48"/>
      <c r="K37" s="49"/>
      <c r="L37" s="49"/>
      <c r="M37" s="48"/>
    </row>
    <row r="38" spans="1:13">
      <c r="A38" s="58" t="s">
        <v>143</v>
      </c>
      <c r="B38" s="48"/>
      <c r="C38" s="48"/>
      <c r="D38" s="48"/>
      <c r="E38" s="48"/>
      <c r="F38" s="48"/>
      <c r="G38" s="48"/>
      <c r="H38" s="48"/>
      <c r="I38" s="48"/>
      <c r="J38" s="48"/>
      <c r="K38" s="49"/>
      <c r="L38" s="49"/>
      <c r="M38" s="48"/>
    </row>
    <row r="39" spans="1:13">
      <c r="A39" s="58"/>
      <c r="B39" s="48"/>
      <c r="C39" s="48"/>
      <c r="D39" s="48"/>
      <c r="E39" s="48"/>
      <c r="F39" s="48"/>
      <c r="G39" s="48"/>
      <c r="H39" s="48"/>
      <c r="I39" s="48"/>
      <c r="J39" s="48"/>
      <c r="K39" s="49"/>
      <c r="L39" s="49"/>
      <c r="M39" s="48"/>
    </row>
    <row r="40" spans="1:13">
      <c r="A40" s="58"/>
      <c r="B40" s="48"/>
      <c r="C40" s="48"/>
      <c r="D40" s="48"/>
      <c r="E40" s="48"/>
      <c r="F40" s="48"/>
      <c r="G40" s="48"/>
      <c r="H40" s="48"/>
      <c r="I40" s="48"/>
      <c r="J40" s="48"/>
      <c r="K40" s="49"/>
      <c r="L40" s="49"/>
      <c r="M40" s="48"/>
    </row>
    <row r="41" spans="1:13">
      <c r="A41" s="58"/>
      <c r="B41" s="48"/>
      <c r="C41" s="48"/>
      <c r="D41" s="48"/>
      <c r="E41" s="48"/>
      <c r="F41" s="48"/>
      <c r="G41" s="48"/>
      <c r="H41" s="48"/>
      <c r="I41" s="48"/>
      <c r="J41" s="48"/>
      <c r="K41" s="49"/>
      <c r="L41" s="49"/>
      <c r="M41" s="48"/>
    </row>
    <row r="42" spans="1:13">
      <c r="A42" s="58"/>
      <c r="B42" s="48"/>
      <c r="C42" s="48"/>
      <c r="D42" s="48"/>
      <c r="E42" s="48"/>
      <c r="F42" s="48"/>
      <c r="G42" s="48"/>
      <c r="H42" s="48"/>
      <c r="I42" s="48"/>
      <c r="J42" s="48"/>
      <c r="K42" s="49"/>
      <c r="L42" s="49"/>
      <c r="M42" s="48"/>
    </row>
    <row r="43" spans="1:13">
      <c r="A43" s="58"/>
      <c r="B43" s="48"/>
      <c r="C43" s="48"/>
      <c r="D43" s="48"/>
      <c r="E43" s="48"/>
      <c r="F43" s="48"/>
      <c r="G43" s="48"/>
      <c r="H43" s="48"/>
      <c r="I43" s="48"/>
      <c r="J43" s="48"/>
      <c r="K43" s="49"/>
      <c r="L43" s="49"/>
      <c r="M43" s="48"/>
    </row>
    <row r="44" spans="1:13">
      <c r="A44" s="58"/>
      <c r="B44" s="48"/>
      <c r="C44" s="48"/>
      <c r="D44" s="48"/>
      <c r="E44" s="48"/>
      <c r="F44" s="48"/>
      <c r="G44" s="48"/>
      <c r="H44" s="48"/>
      <c r="I44" s="48"/>
      <c r="J44" s="48"/>
      <c r="K44" s="49"/>
      <c r="L44" s="49"/>
      <c r="M44" s="48"/>
    </row>
    <row r="45" spans="1:13">
      <c r="A45" s="58"/>
      <c r="B45" s="48"/>
      <c r="C45" s="48"/>
      <c r="D45" s="48"/>
      <c r="E45" s="48"/>
      <c r="F45" s="48"/>
      <c r="G45" s="48"/>
      <c r="H45" s="48"/>
      <c r="I45" s="48"/>
      <c r="J45" s="48"/>
      <c r="K45" s="49"/>
      <c r="L45" s="49"/>
      <c r="M45" s="48"/>
    </row>
    <row r="46" spans="1:13">
      <c r="A46" s="58"/>
      <c r="B46" s="48"/>
      <c r="C46" s="48"/>
      <c r="D46" s="48"/>
      <c r="E46" s="48"/>
      <c r="F46" s="48"/>
      <c r="G46" s="48"/>
      <c r="H46" s="48"/>
      <c r="I46" s="48"/>
      <c r="J46" s="48"/>
      <c r="K46" s="49"/>
      <c r="L46" s="49"/>
      <c r="M46" s="48"/>
    </row>
  </sheetData>
  <mergeCells count="8">
    <mergeCell ref="H4:I4"/>
    <mergeCell ref="M4:M5"/>
    <mergeCell ref="C4:C5"/>
    <mergeCell ref="E4:E5"/>
    <mergeCell ref="F4:F5"/>
    <mergeCell ref="G4:G5"/>
    <mergeCell ref="D4:D5"/>
    <mergeCell ref="J4:L4"/>
  </mergeCells>
  <phoneticPr fontId="21" type="noConversion"/>
  <printOptions gridLines="1"/>
  <pageMargins left="0.75" right="0.75" top="1" bottom="0.36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75"/>
  <sheetViews>
    <sheetView topLeftCell="A3" workbookViewId="0">
      <selection activeCell="U19" sqref="U19"/>
    </sheetView>
  </sheetViews>
  <sheetFormatPr baseColWidth="10" defaultRowHeight="12.75"/>
  <cols>
    <col min="1" max="1" width="15.7109375" customWidth="1"/>
    <col min="2" max="2" width="6.85546875" bestFit="1" customWidth="1"/>
    <col min="3" max="3" width="12.85546875" style="11" bestFit="1" customWidth="1"/>
    <col min="4" max="5" width="9.42578125" customWidth="1"/>
    <col min="6" max="6" width="11.7109375" customWidth="1"/>
    <col min="7" max="7" width="7.28515625" customWidth="1"/>
    <col min="8" max="8" width="8.85546875" bestFit="1" customWidth="1"/>
    <col min="9" max="9" width="10.7109375" customWidth="1"/>
    <col min="10" max="11" width="10.42578125" customWidth="1"/>
    <col min="12" max="12" width="8.5703125" bestFit="1" customWidth="1"/>
    <col min="13" max="13" width="12.28515625" customWidth="1"/>
    <col min="14" max="14" width="7.85546875" bestFit="1" customWidth="1"/>
    <col min="15" max="16" width="7.85546875" customWidth="1"/>
    <col min="17" max="17" width="11.140625" customWidth="1"/>
  </cols>
  <sheetData>
    <row r="2" spans="1:17">
      <c r="A2" s="33" t="s">
        <v>222</v>
      </c>
      <c r="B2" s="33"/>
      <c r="C2" s="87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13.5" thickBot="1">
      <c r="C3" s="88"/>
      <c r="J3" s="54"/>
      <c r="K3" s="54"/>
      <c r="Q3" s="54"/>
    </row>
    <row r="4" spans="1:17" ht="12.75" customHeight="1">
      <c r="A4" s="55"/>
      <c r="B4" s="55"/>
      <c r="C4" s="398" t="s">
        <v>81</v>
      </c>
      <c r="D4" s="398" t="s">
        <v>149</v>
      </c>
      <c r="E4" s="398" t="s">
        <v>150</v>
      </c>
      <c r="F4" s="398" t="s">
        <v>82</v>
      </c>
      <c r="G4" s="398" t="s">
        <v>83</v>
      </c>
      <c r="H4" s="398" t="s">
        <v>74</v>
      </c>
      <c r="I4" s="398" t="s">
        <v>79</v>
      </c>
      <c r="J4" s="398" t="s">
        <v>84</v>
      </c>
      <c r="K4" s="398" t="s">
        <v>116</v>
      </c>
      <c r="L4" s="400" t="s">
        <v>85</v>
      </c>
      <c r="M4" s="400"/>
      <c r="N4" s="400"/>
      <c r="O4" s="400"/>
      <c r="P4" s="400"/>
      <c r="Q4" s="398" t="s">
        <v>163</v>
      </c>
    </row>
    <row r="5" spans="1:17" ht="27">
      <c r="A5" s="24"/>
      <c r="B5" s="24"/>
      <c r="C5" s="399"/>
      <c r="D5" s="399"/>
      <c r="E5" s="399"/>
      <c r="F5" s="399"/>
      <c r="G5" s="399"/>
      <c r="H5" s="399"/>
      <c r="I5" s="399"/>
      <c r="J5" s="399"/>
      <c r="K5" s="399"/>
      <c r="L5" s="25" t="s">
        <v>76</v>
      </c>
      <c r="M5" s="300" t="s">
        <v>86</v>
      </c>
      <c r="N5" s="300" t="s">
        <v>77</v>
      </c>
      <c r="O5" s="25" t="s">
        <v>87</v>
      </c>
      <c r="P5" s="242" t="s">
        <v>193</v>
      </c>
      <c r="Q5" s="399"/>
    </row>
    <row r="6" spans="1:17">
      <c r="A6" s="29" t="s">
        <v>0</v>
      </c>
      <c r="B6" s="29" t="s">
        <v>10</v>
      </c>
      <c r="C6" s="240">
        <v>24637</v>
      </c>
      <c r="D6" s="201">
        <v>707</v>
      </c>
      <c r="E6" s="201">
        <v>4095</v>
      </c>
      <c r="F6" s="201">
        <v>8846</v>
      </c>
      <c r="G6" s="201">
        <v>79</v>
      </c>
      <c r="H6" s="201">
        <v>6196</v>
      </c>
      <c r="I6" s="201">
        <v>2166</v>
      </c>
      <c r="J6" s="201">
        <v>196</v>
      </c>
      <c r="K6" s="201">
        <v>87</v>
      </c>
      <c r="L6" s="201">
        <v>1156</v>
      </c>
      <c r="M6" s="201">
        <v>59</v>
      </c>
      <c r="N6" s="201">
        <v>706</v>
      </c>
      <c r="O6" s="201">
        <v>0</v>
      </c>
      <c r="P6" s="201">
        <f>P7+P8</f>
        <v>252</v>
      </c>
      <c r="Q6" s="201">
        <v>92</v>
      </c>
    </row>
    <row r="7" spans="1:17">
      <c r="A7" s="29"/>
      <c r="B7" s="29" t="s">
        <v>49</v>
      </c>
      <c r="C7" s="240">
        <v>18977</v>
      </c>
      <c r="D7" s="201">
        <v>539</v>
      </c>
      <c r="E7" s="201">
        <v>3134</v>
      </c>
      <c r="F7" s="201">
        <v>6823</v>
      </c>
      <c r="G7" s="201">
        <v>79</v>
      </c>
      <c r="H7" s="201">
        <v>4377</v>
      </c>
      <c r="I7" s="201">
        <v>1698</v>
      </c>
      <c r="J7" s="201">
        <v>196</v>
      </c>
      <c r="K7" s="201">
        <v>87</v>
      </c>
      <c r="L7" s="201">
        <v>986</v>
      </c>
      <c r="M7" s="201">
        <v>59</v>
      </c>
      <c r="N7" s="201">
        <v>669</v>
      </c>
      <c r="O7" s="201"/>
      <c r="P7" s="201">
        <v>238</v>
      </c>
      <c r="Q7" s="201">
        <v>92</v>
      </c>
    </row>
    <row r="8" spans="1:17">
      <c r="A8" s="29"/>
      <c r="B8" s="29" t="s">
        <v>50</v>
      </c>
      <c r="C8" s="240">
        <v>5660</v>
      </c>
      <c r="D8" s="140">
        <v>168</v>
      </c>
      <c r="E8" s="140">
        <v>961</v>
      </c>
      <c r="F8" s="201">
        <v>2023</v>
      </c>
      <c r="G8" s="140"/>
      <c r="H8" s="201">
        <v>1819</v>
      </c>
      <c r="I8" s="140">
        <v>468</v>
      </c>
      <c r="J8" s="140"/>
      <c r="K8" s="140"/>
      <c r="L8" s="140">
        <v>170</v>
      </c>
      <c r="M8" s="140"/>
      <c r="N8" s="201">
        <v>37</v>
      </c>
      <c r="O8" s="201"/>
      <c r="P8" s="201">
        <v>14</v>
      </c>
      <c r="Q8" s="201"/>
    </row>
    <row r="9" spans="1:17">
      <c r="A9" s="29" t="s">
        <v>1</v>
      </c>
      <c r="B9" s="29" t="s">
        <v>10</v>
      </c>
      <c r="C9" s="240">
        <v>55222</v>
      </c>
      <c r="D9" s="201">
        <v>1436</v>
      </c>
      <c r="E9" s="201">
        <v>9571</v>
      </c>
      <c r="F9" s="201">
        <v>19542</v>
      </c>
      <c r="G9" s="201">
        <v>167</v>
      </c>
      <c r="H9" s="201">
        <v>12814</v>
      </c>
      <c r="I9" s="201">
        <v>4726</v>
      </c>
      <c r="J9" s="201">
        <v>244</v>
      </c>
      <c r="K9" s="201">
        <v>200</v>
      </c>
      <c r="L9" s="201">
        <v>2981</v>
      </c>
      <c r="M9" s="201">
        <v>289</v>
      </c>
      <c r="N9" s="201">
        <v>2732</v>
      </c>
      <c r="O9" s="201">
        <v>79</v>
      </c>
      <c r="P9" s="201">
        <f>P10+P11</f>
        <v>389</v>
      </c>
      <c r="Q9" s="201">
        <v>52</v>
      </c>
    </row>
    <row r="10" spans="1:17">
      <c r="A10" s="29"/>
      <c r="B10" s="29" t="s">
        <v>49</v>
      </c>
      <c r="C10" s="240">
        <v>34563</v>
      </c>
      <c r="D10" s="201">
        <v>835</v>
      </c>
      <c r="E10" s="201">
        <v>5962</v>
      </c>
      <c r="F10" s="201">
        <v>12294</v>
      </c>
      <c r="G10" s="201">
        <v>99</v>
      </c>
      <c r="H10" s="201">
        <v>7655</v>
      </c>
      <c r="I10" s="201">
        <v>3452</v>
      </c>
      <c r="J10" s="201">
        <v>244</v>
      </c>
      <c r="K10" s="201">
        <v>200</v>
      </c>
      <c r="L10" s="201">
        <v>1463</v>
      </c>
      <c r="M10" s="201">
        <v>289</v>
      </c>
      <c r="N10" s="201">
        <v>1721</v>
      </c>
      <c r="O10" s="201">
        <v>79</v>
      </c>
      <c r="P10" s="201">
        <v>218</v>
      </c>
      <c r="Q10" s="201">
        <v>52</v>
      </c>
    </row>
    <row r="11" spans="1:17">
      <c r="A11" s="29"/>
      <c r="B11" s="29" t="s">
        <v>50</v>
      </c>
      <c r="C11" s="240">
        <v>20659</v>
      </c>
      <c r="D11" s="140">
        <v>601</v>
      </c>
      <c r="E11" s="201">
        <v>3609</v>
      </c>
      <c r="F11" s="201">
        <v>7248</v>
      </c>
      <c r="G11" s="140">
        <v>68</v>
      </c>
      <c r="H11" s="201">
        <v>5159</v>
      </c>
      <c r="I11" s="201">
        <v>1274</v>
      </c>
      <c r="J11" s="140"/>
      <c r="K11" s="140"/>
      <c r="L11" s="201">
        <v>1518</v>
      </c>
      <c r="M11" s="140"/>
      <c r="N11" s="201">
        <v>1011</v>
      </c>
      <c r="O11" s="201"/>
      <c r="P11" s="201">
        <v>171</v>
      </c>
      <c r="Q11" s="201"/>
    </row>
    <row r="12" spans="1:17">
      <c r="A12" s="29" t="s">
        <v>2</v>
      </c>
      <c r="B12" s="29" t="s">
        <v>10</v>
      </c>
      <c r="C12" s="240">
        <v>62506</v>
      </c>
      <c r="D12" s="201">
        <v>1264</v>
      </c>
      <c r="E12" s="201">
        <v>10040</v>
      </c>
      <c r="F12" s="201">
        <v>21650</v>
      </c>
      <c r="G12" s="201">
        <v>259</v>
      </c>
      <c r="H12" s="201">
        <v>15016</v>
      </c>
      <c r="I12" s="201">
        <v>5985</v>
      </c>
      <c r="J12" s="201">
        <v>500</v>
      </c>
      <c r="K12" s="201">
        <v>536</v>
      </c>
      <c r="L12" s="201">
        <v>3114</v>
      </c>
      <c r="M12" s="201">
        <v>271</v>
      </c>
      <c r="N12" s="201">
        <v>3062</v>
      </c>
      <c r="O12" s="201">
        <v>229</v>
      </c>
      <c r="P12" s="201">
        <f>P13+P14</f>
        <v>388</v>
      </c>
      <c r="Q12" s="201">
        <v>192</v>
      </c>
    </row>
    <row r="13" spans="1:17">
      <c r="A13" s="29"/>
      <c r="B13" s="29" t="s">
        <v>49</v>
      </c>
      <c r="C13" s="240">
        <v>43556</v>
      </c>
      <c r="D13" s="201">
        <v>875</v>
      </c>
      <c r="E13" s="201">
        <v>6635</v>
      </c>
      <c r="F13" s="201">
        <v>14538</v>
      </c>
      <c r="G13" s="201">
        <v>215</v>
      </c>
      <c r="H13" s="201">
        <v>9706</v>
      </c>
      <c r="I13" s="201">
        <v>4573</v>
      </c>
      <c r="J13" s="201">
        <v>500</v>
      </c>
      <c r="K13" s="201">
        <v>536</v>
      </c>
      <c r="L13" s="201">
        <v>2590</v>
      </c>
      <c r="M13" s="201">
        <v>271</v>
      </c>
      <c r="N13" s="201">
        <v>2406</v>
      </c>
      <c r="O13" s="201">
        <v>228</v>
      </c>
      <c r="P13" s="201">
        <v>291</v>
      </c>
      <c r="Q13" s="201">
        <v>192</v>
      </c>
    </row>
    <row r="14" spans="1:17">
      <c r="A14" s="29"/>
      <c r="B14" s="29" t="s">
        <v>50</v>
      </c>
      <c r="C14" s="240">
        <v>18950</v>
      </c>
      <c r="D14" s="140">
        <v>389</v>
      </c>
      <c r="E14" s="201">
        <v>3405</v>
      </c>
      <c r="F14" s="201">
        <v>7112</v>
      </c>
      <c r="G14" s="140">
        <v>44</v>
      </c>
      <c r="H14" s="201">
        <v>5310</v>
      </c>
      <c r="I14" s="201">
        <v>1412</v>
      </c>
      <c r="J14" s="140"/>
      <c r="K14" s="140"/>
      <c r="L14" s="140">
        <v>524</v>
      </c>
      <c r="M14" s="140"/>
      <c r="N14" s="140">
        <v>656</v>
      </c>
      <c r="O14" s="140">
        <v>1</v>
      </c>
      <c r="P14" s="140">
        <v>97</v>
      </c>
      <c r="Q14" s="140"/>
    </row>
    <row r="15" spans="1:17">
      <c r="A15" s="29" t="s">
        <v>3</v>
      </c>
      <c r="B15" s="29" t="s">
        <v>10</v>
      </c>
      <c r="C15" s="240">
        <v>23265</v>
      </c>
      <c r="D15" s="201">
        <v>826</v>
      </c>
      <c r="E15" s="201">
        <v>3644</v>
      </c>
      <c r="F15" s="201">
        <v>7831</v>
      </c>
      <c r="G15" s="201">
        <v>58</v>
      </c>
      <c r="H15" s="201">
        <v>5322</v>
      </c>
      <c r="I15" s="201">
        <v>1927</v>
      </c>
      <c r="J15" s="201">
        <v>121</v>
      </c>
      <c r="K15" s="201">
        <v>104</v>
      </c>
      <c r="L15" s="201">
        <v>1452</v>
      </c>
      <c r="M15" s="201">
        <v>62</v>
      </c>
      <c r="N15" s="201">
        <v>1227</v>
      </c>
      <c r="O15" s="201">
        <v>385</v>
      </c>
      <c r="P15" s="201">
        <f>P16+P17</f>
        <v>219</v>
      </c>
      <c r="Q15" s="201">
        <v>87</v>
      </c>
    </row>
    <row r="16" spans="1:17">
      <c r="A16" s="29"/>
      <c r="B16" s="29" t="s">
        <v>49</v>
      </c>
      <c r="C16" s="240">
        <v>15924</v>
      </c>
      <c r="D16" s="201">
        <v>572</v>
      </c>
      <c r="E16" s="201">
        <v>2470</v>
      </c>
      <c r="F16" s="201">
        <v>5300</v>
      </c>
      <c r="G16" s="201">
        <v>50</v>
      </c>
      <c r="H16" s="201">
        <v>3265</v>
      </c>
      <c r="I16" s="201">
        <v>1519</v>
      </c>
      <c r="J16" s="201">
        <v>121</v>
      </c>
      <c r="K16" s="201">
        <v>104</v>
      </c>
      <c r="L16" s="201">
        <v>909</v>
      </c>
      <c r="M16" s="201">
        <v>62</v>
      </c>
      <c r="N16" s="201">
        <v>958</v>
      </c>
      <c r="O16" s="201">
        <v>385</v>
      </c>
      <c r="P16" s="201">
        <v>143</v>
      </c>
      <c r="Q16" s="201">
        <v>66</v>
      </c>
    </row>
    <row r="17" spans="1:17">
      <c r="A17" s="29"/>
      <c r="B17" s="29" t="s">
        <v>50</v>
      </c>
      <c r="C17" s="240">
        <v>7341</v>
      </c>
      <c r="D17" s="140">
        <v>254</v>
      </c>
      <c r="E17" s="201">
        <v>1174</v>
      </c>
      <c r="F17" s="201">
        <v>2531</v>
      </c>
      <c r="G17" s="140">
        <v>8</v>
      </c>
      <c r="H17" s="201">
        <v>2057</v>
      </c>
      <c r="I17" s="140">
        <v>408</v>
      </c>
      <c r="J17" s="140"/>
      <c r="K17" s="140"/>
      <c r="L17" s="140">
        <v>543</v>
      </c>
      <c r="M17" s="140"/>
      <c r="N17" s="201">
        <v>269</v>
      </c>
      <c r="O17" s="201"/>
      <c r="P17" s="201">
        <v>76</v>
      </c>
      <c r="Q17" s="201">
        <v>21</v>
      </c>
    </row>
    <row r="18" spans="1:17">
      <c r="A18" s="29" t="s">
        <v>4</v>
      </c>
      <c r="B18" s="29" t="s">
        <v>10</v>
      </c>
      <c r="C18" s="240">
        <v>50204</v>
      </c>
      <c r="D18" s="201">
        <v>1874</v>
      </c>
      <c r="E18" s="201">
        <v>7820</v>
      </c>
      <c r="F18" s="201">
        <v>17038</v>
      </c>
      <c r="G18" s="201">
        <v>172</v>
      </c>
      <c r="H18" s="201">
        <v>11633</v>
      </c>
      <c r="I18" s="201">
        <v>4578</v>
      </c>
      <c r="J18" s="201">
        <v>613</v>
      </c>
      <c r="K18" s="201">
        <v>272</v>
      </c>
      <c r="L18" s="201">
        <v>2646</v>
      </c>
      <c r="M18" s="201">
        <v>248</v>
      </c>
      <c r="N18" s="201">
        <v>2534</v>
      </c>
      <c r="O18" s="201">
        <v>292</v>
      </c>
      <c r="P18" s="201">
        <f>P19+P20</f>
        <v>338</v>
      </c>
      <c r="Q18" s="201">
        <v>146</v>
      </c>
    </row>
    <row r="19" spans="1:17">
      <c r="A19" s="29"/>
      <c r="B19" s="29" t="s">
        <v>49</v>
      </c>
      <c r="C19" s="240">
        <v>32451</v>
      </c>
      <c r="D19" s="201">
        <v>1132</v>
      </c>
      <c r="E19" s="201">
        <v>4731</v>
      </c>
      <c r="F19" s="201">
        <v>10447</v>
      </c>
      <c r="G19" s="201">
        <v>87</v>
      </c>
      <c r="H19" s="201">
        <v>6952</v>
      </c>
      <c r="I19" s="201">
        <v>3514</v>
      </c>
      <c r="J19" s="201">
        <v>613</v>
      </c>
      <c r="K19" s="201">
        <v>272</v>
      </c>
      <c r="L19" s="201">
        <v>1946</v>
      </c>
      <c r="M19" s="201">
        <v>248</v>
      </c>
      <c r="N19" s="201">
        <v>1970</v>
      </c>
      <c r="O19" s="201">
        <v>151</v>
      </c>
      <c r="P19" s="201">
        <v>242</v>
      </c>
      <c r="Q19" s="201">
        <v>146</v>
      </c>
    </row>
    <row r="20" spans="1:17">
      <c r="A20" s="29"/>
      <c r="B20" s="29" t="s">
        <v>50</v>
      </c>
      <c r="C20" s="240">
        <v>17753</v>
      </c>
      <c r="D20" s="140">
        <v>742</v>
      </c>
      <c r="E20" s="201">
        <v>3089</v>
      </c>
      <c r="F20" s="201">
        <v>6591</v>
      </c>
      <c r="G20" s="140">
        <v>85</v>
      </c>
      <c r="H20" s="201">
        <v>4681</v>
      </c>
      <c r="I20" s="201">
        <v>1064</v>
      </c>
      <c r="J20" s="140"/>
      <c r="K20" s="140"/>
      <c r="L20" s="140">
        <v>700</v>
      </c>
      <c r="M20" s="140"/>
      <c r="N20" s="201">
        <v>564</v>
      </c>
      <c r="O20" s="201">
        <v>141</v>
      </c>
      <c r="P20" s="201">
        <v>96</v>
      </c>
      <c r="Q20" s="201"/>
    </row>
    <row r="21" spans="1:17">
      <c r="A21" s="29" t="s">
        <v>5</v>
      </c>
      <c r="B21" s="29" t="s">
        <v>10</v>
      </c>
      <c r="C21" s="240">
        <v>25057</v>
      </c>
      <c r="D21" s="201">
        <v>558</v>
      </c>
      <c r="E21" s="201">
        <v>4145</v>
      </c>
      <c r="F21" s="201">
        <v>8737</v>
      </c>
      <c r="G21" s="201">
        <v>77</v>
      </c>
      <c r="H21" s="201">
        <v>6042</v>
      </c>
      <c r="I21" s="201">
        <v>2152</v>
      </c>
      <c r="J21" s="201">
        <v>357</v>
      </c>
      <c r="K21" s="201">
        <v>140</v>
      </c>
      <c r="L21" s="201">
        <v>1192</v>
      </c>
      <c r="M21" s="201">
        <v>254</v>
      </c>
      <c r="N21" s="201">
        <v>1155</v>
      </c>
      <c r="O21" s="201">
        <v>0</v>
      </c>
      <c r="P21" s="201">
        <v>159</v>
      </c>
      <c r="Q21" s="201">
        <v>89</v>
      </c>
    </row>
    <row r="22" spans="1:17">
      <c r="A22" s="29"/>
      <c r="B22" s="29" t="s">
        <v>49</v>
      </c>
      <c r="C22" s="240">
        <v>21500</v>
      </c>
      <c r="D22" s="201">
        <v>296</v>
      </c>
      <c r="E22" s="201">
        <v>3525</v>
      </c>
      <c r="F22" s="201">
        <v>7425</v>
      </c>
      <c r="G22" s="201">
        <v>77</v>
      </c>
      <c r="H22" s="201">
        <v>4954</v>
      </c>
      <c r="I22" s="201">
        <v>1877</v>
      </c>
      <c r="J22" s="201">
        <v>357</v>
      </c>
      <c r="K22" s="201">
        <v>140</v>
      </c>
      <c r="L22" s="201">
        <v>1192</v>
      </c>
      <c r="M22" s="201">
        <v>254</v>
      </c>
      <c r="N22" s="201">
        <v>1155</v>
      </c>
      <c r="O22" s="201"/>
      <c r="P22" s="201">
        <v>159</v>
      </c>
      <c r="Q22" s="201">
        <v>89</v>
      </c>
    </row>
    <row r="23" spans="1:17">
      <c r="A23" s="29"/>
      <c r="B23" s="29" t="s">
        <v>50</v>
      </c>
      <c r="C23" s="240">
        <v>3557</v>
      </c>
      <c r="D23" s="140">
        <v>262</v>
      </c>
      <c r="E23" s="140">
        <v>620</v>
      </c>
      <c r="F23" s="201">
        <v>1312</v>
      </c>
      <c r="G23" s="140"/>
      <c r="H23" s="201">
        <v>1088</v>
      </c>
      <c r="I23" s="140">
        <v>275</v>
      </c>
      <c r="J23" s="140"/>
      <c r="K23" s="140"/>
      <c r="L23" s="140"/>
      <c r="M23" s="140"/>
      <c r="N23" s="201"/>
      <c r="O23" s="201"/>
      <c r="P23" s="201"/>
      <c r="Q23" s="201"/>
    </row>
    <row r="24" spans="1:17">
      <c r="A24" s="29" t="s">
        <v>6</v>
      </c>
      <c r="B24" s="29" t="s">
        <v>10</v>
      </c>
      <c r="C24" s="240">
        <v>13722</v>
      </c>
      <c r="D24" s="201">
        <v>705</v>
      </c>
      <c r="E24" s="201">
        <v>2171</v>
      </c>
      <c r="F24" s="201">
        <v>4605</v>
      </c>
      <c r="G24" s="201">
        <v>46</v>
      </c>
      <c r="H24" s="201">
        <v>3228</v>
      </c>
      <c r="I24" s="201">
        <v>1171</v>
      </c>
      <c r="J24" s="201">
        <v>112</v>
      </c>
      <c r="K24" s="201">
        <v>83</v>
      </c>
      <c r="L24" s="201">
        <v>638</v>
      </c>
      <c r="M24" s="201">
        <v>63</v>
      </c>
      <c r="N24" s="201">
        <v>668</v>
      </c>
      <c r="O24" s="201">
        <v>103</v>
      </c>
      <c r="P24" s="201">
        <v>75</v>
      </c>
      <c r="Q24" s="201">
        <v>54</v>
      </c>
    </row>
    <row r="25" spans="1:17">
      <c r="A25" s="29"/>
      <c r="B25" s="29" t="s">
        <v>49</v>
      </c>
      <c r="C25" s="240">
        <v>11487</v>
      </c>
      <c r="D25" s="201">
        <v>505</v>
      </c>
      <c r="E25" s="201">
        <v>1765</v>
      </c>
      <c r="F25" s="201">
        <v>3683</v>
      </c>
      <c r="G25" s="201">
        <v>46</v>
      </c>
      <c r="H25" s="201">
        <v>2578</v>
      </c>
      <c r="I25" s="201">
        <v>1114</v>
      </c>
      <c r="J25" s="201">
        <v>112</v>
      </c>
      <c r="K25" s="201">
        <v>83</v>
      </c>
      <c r="L25" s="201">
        <v>638</v>
      </c>
      <c r="M25" s="201">
        <v>63</v>
      </c>
      <c r="N25" s="201">
        <v>668</v>
      </c>
      <c r="O25" s="201">
        <v>103</v>
      </c>
      <c r="P25" s="201">
        <v>75</v>
      </c>
      <c r="Q25" s="201">
        <v>54</v>
      </c>
    </row>
    <row r="26" spans="1:17">
      <c r="A26" s="29"/>
      <c r="B26" s="29" t="s">
        <v>50</v>
      </c>
      <c r="C26" s="240">
        <v>2235</v>
      </c>
      <c r="D26" s="140">
        <v>200</v>
      </c>
      <c r="E26" s="140">
        <v>406</v>
      </c>
      <c r="F26" s="140">
        <v>922</v>
      </c>
      <c r="G26" s="140"/>
      <c r="H26" s="140">
        <v>650</v>
      </c>
      <c r="I26" s="140">
        <v>57</v>
      </c>
      <c r="J26" s="140"/>
      <c r="K26" s="140"/>
      <c r="L26" s="140"/>
      <c r="M26" s="140"/>
      <c r="N26" s="201"/>
      <c r="O26" s="201"/>
      <c r="P26" s="201"/>
      <c r="Q26" s="201"/>
    </row>
    <row r="27" spans="1:17">
      <c r="A27" s="29" t="s">
        <v>7</v>
      </c>
      <c r="B27" s="29" t="s">
        <v>10</v>
      </c>
      <c r="C27" s="240">
        <v>83735</v>
      </c>
      <c r="D27" s="201">
        <v>3379</v>
      </c>
      <c r="E27" s="201">
        <v>14434</v>
      </c>
      <c r="F27" s="201">
        <v>29651</v>
      </c>
      <c r="G27" s="201">
        <v>346</v>
      </c>
      <c r="H27" s="201">
        <v>18682</v>
      </c>
      <c r="I27" s="201">
        <v>6747</v>
      </c>
      <c r="J27" s="201">
        <v>886</v>
      </c>
      <c r="K27" s="201">
        <v>336</v>
      </c>
      <c r="L27" s="201">
        <v>3655</v>
      </c>
      <c r="M27" s="201">
        <v>500</v>
      </c>
      <c r="N27" s="201">
        <v>3712</v>
      </c>
      <c r="O27" s="201">
        <v>670</v>
      </c>
      <c r="P27" s="201">
        <f>P28+P29</f>
        <v>529</v>
      </c>
      <c r="Q27" s="201">
        <v>208</v>
      </c>
    </row>
    <row r="28" spans="1:17">
      <c r="A28" s="29"/>
      <c r="B28" s="29" t="s">
        <v>49</v>
      </c>
      <c r="C28" s="240">
        <v>51566</v>
      </c>
      <c r="D28" s="201">
        <v>2079</v>
      </c>
      <c r="E28" s="201">
        <v>8915</v>
      </c>
      <c r="F28" s="201">
        <v>17918</v>
      </c>
      <c r="G28" s="201">
        <v>111</v>
      </c>
      <c r="H28" s="201">
        <v>10599</v>
      </c>
      <c r="I28" s="201">
        <v>4575</v>
      </c>
      <c r="J28" s="201">
        <v>886</v>
      </c>
      <c r="K28" s="201">
        <v>336</v>
      </c>
      <c r="L28" s="201">
        <v>2428</v>
      </c>
      <c r="M28" s="201">
        <v>155</v>
      </c>
      <c r="N28" s="201">
        <v>2499</v>
      </c>
      <c r="O28" s="201">
        <v>595</v>
      </c>
      <c r="P28" s="201">
        <v>282</v>
      </c>
      <c r="Q28" s="201">
        <v>188</v>
      </c>
    </row>
    <row r="29" spans="1:17">
      <c r="A29" s="29"/>
      <c r="B29" s="29" t="s">
        <v>50</v>
      </c>
      <c r="C29" s="240">
        <v>32169</v>
      </c>
      <c r="D29" s="201">
        <v>1300</v>
      </c>
      <c r="E29" s="201">
        <v>5519</v>
      </c>
      <c r="F29" s="201">
        <v>11733</v>
      </c>
      <c r="G29" s="140">
        <v>235</v>
      </c>
      <c r="H29" s="201">
        <v>8083</v>
      </c>
      <c r="I29" s="201">
        <v>2172</v>
      </c>
      <c r="J29" s="140"/>
      <c r="K29" s="140"/>
      <c r="L29" s="201">
        <v>1227</v>
      </c>
      <c r="M29" s="201">
        <v>345</v>
      </c>
      <c r="N29" s="201">
        <v>1213</v>
      </c>
      <c r="O29" s="201">
        <v>75</v>
      </c>
      <c r="P29" s="201">
        <v>247</v>
      </c>
      <c r="Q29" s="201">
        <v>20</v>
      </c>
    </row>
    <row r="30" spans="1:17">
      <c r="A30" s="29" t="s">
        <v>8</v>
      </c>
      <c r="B30" s="29" t="s">
        <v>10</v>
      </c>
      <c r="C30" s="240">
        <v>22182</v>
      </c>
      <c r="D30" s="201">
        <v>588</v>
      </c>
      <c r="E30" s="201">
        <v>3391</v>
      </c>
      <c r="F30" s="201">
        <v>7486</v>
      </c>
      <c r="G30" s="201">
        <v>90</v>
      </c>
      <c r="H30" s="201">
        <v>5709</v>
      </c>
      <c r="I30" s="201">
        <v>2133</v>
      </c>
      <c r="J30" s="201">
        <v>151</v>
      </c>
      <c r="K30" s="201">
        <v>79</v>
      </c>
      <c r="L30" s="201">
        <v>1222</v>
      </c>
      <c r="M30" s="201">
        <v>88</v>
      </c>
      <c r="N30" s="201">
        <v>858</v>
      </c>
      <c r="O30" s="201">
        <v>159</v>
      </c>
      <c r="P30" s="201">
        <v>153</v>
      </c>
      <c r="Q30" s="201">
        <v>75</v>
      </c>
    </row>
    <row r="31" spans="1:17">
      <c r="A31" s="29"/>
      <c r="B31" s="29" t="s">
        <v>49</v>
      </c>
      <c r="C31" s="240">
        <v>16815</v>
      </c>
      <c r="D31" s="201">
        <v>521</v>
      </c>
      <c r="E31" s="201">
        <v>2331</v>
      </c>
      <c r="F31" s="201">
        <v>5212</v>
      </c>
      <c r="G31" s="201">
        <v>90</v>
      </c>
      <c r="H31" s="201">
        <v>4090</v>
      </c>
      <c r="I31" s="201">
        <v>1911</v>
      </c>
      <c r="J31" s="201">
        <v>151</v>
      </c>
      <c r="K31" s="201">
        <v>79</v>
      </c>
      <c r="L31" s="201">
        <v>1097</v>
      </c>
      <c r="M31" s="201">
        <v>88</v>
      </c>
      <c r="N31" s="201">
        <v>858</v>
      </c>
      <c r="O31" s="201">
        <v>159</v>
      </c>
      <c r="P31" s="201">
        <v>153</v>
      </c>
      <c r="Q31" s="201">
        <v>75</v>
      </c>
    </row>
    <row r="32" spans="1:17">
      <c r="A32" s="29"/>
      <c r="B32" s="29" t="s">
        <v>50</v>
      </c>
      <c r="C32" s="240">
        <v>5367</v>
      </c>
      <c r="D32" s="140">
        <v>67</v>
      </c>
      <c r="E32" s="201">
        <v>1060</v>
      </c>
      <c r="F32" s="201">
        <v>2274</v>
      </c>
      <c r="G32" s="140"/>
      <c r="H32" s="201">
        <v>1619</v>
      </c>
      <c r="I32" s="140">
        <v>222</v>
      </c>
      <c r="J32" s="140"/>
      <c r="K32" s="140"/>
      <c r="L32" s="140">
        <v>125</v>
      </c>
      <c r="M32" s="140"/>
      <c r="N32" s="201"/>
      <c r="O32" s="201"/>
      <c r="P32" s="201"/>
      <c r="Q32" s="201"/>
    </row>
    <row r="33" spans="1:17" s="11" customFormat="1">
      <c r="A33" s="28" t="s">
        <v>48</v>
      </c>
      <c r="B33" s="28" t="s">
        <v>10</v>
      </c>
      <c r="C33" s="301">
        <v>360530</v>
      </c>
      <c r="D33" s="237">
        <f t="shared" ref="D33:Q33" si="0">D6+D9+D12+D15+D18+D21+D24+D27+D30</f>
        <v>11337</v>
      </c>
      <c r="E33" s="237">
        <f t="shared" si="0"/>
        <v>59311</v>
      </c>
      <c r="F33" s="237">
        <f t="shared" si="0"/>
        <v>125386</v>
      </c>
      <c r="G33" s="237">
        <f t="shared" si="0"/>
        <v>1294</v>
      </c>
      <c r="H33" s="237">
        <f t="shared" si="0"/>
        <v>84642</v>
      </c>
      <c r="I33" s="237">
        <f t="shared" si="0"/>
        <v>31585</v>
      </c>
      <c r="J33" s="237">
        <f t="shared" si="0"/>
        <v>3180</v>
      </c>
      <c r="K33" s="237">
        <f t="shared" si="0"/>
        <v>1837</v>
      </c>
      <c r="L33" s="237">
        <f t="shared" si="0"/>
        <v>18056</v>
      </c>
      <c r="M33" s="237">
        <f t="shared" si="0"/>
        <v>1834</v>
      </c>
      <c r="N33" s="237">
        <f t="shared" si="0"/>
        <v>16654</v>
      </c>
      <c r="O33" s="237">
        <f t="shared" si="0"/>
        <v>1917</v>
      </c>
      <c r="P33" s="237">
        <f t="shared" si="0"/>
        <v>2502</v>
      </c>
      <c r="Q33" s="237">
        <f t="shared" si="0"/>
        <v>995</v>
      </c>
    </row>
    <row r="34" spans="1:17" s="11" customFormat="1">
      <c r="A34" s="28"/>
      <c r="B34" s="28" t="s">
        <v>49</v>
      </c>
      <c r="C34" s="301">
        <v>246839</v>
      </c>
      <c r="D34" s="237">
        <f t="shared" ref="D34:Q35" si="1">D7+D10+D13+D16+D19+D22+D25+D28+D31</f>
        <v>7354</v>
      </c>
      <c r="E34" s="237">
        <f t="shared" si="1"/>
        <v>39468</v>
      </c>
      <c r="F34" s="237">
        <f t="shared" si="1"/>
        <v>83640</v>
      </c>
      <c r="G34" s="237">
        <f t="shared" si="1"/>
        <v>854</v>
      </c>
      <c r="H34" s="237">
        <f t="shared" si="1"/>
        <v>54176</v>
      </c>
      <c r="I34" s="237">
        <f t="shared" si="1"/>
        <v>24233</v>
      </c>
      <c r="J34" s="237">
        <f t="shared" si="1"/>
        <v>3180</v>
      </c>
      <c r="K34" s="237">
        <f t="shared" si="1"/>
        <v>1837</v>
      </c>
      <c r="L34" s="237">
        <f t="shared" si="1"/>
        <v>13249</v>
      </c>
      <c r="M34" s="237">
        <f t="shared" si="1"/>
        <v>1489</v>
      </c>
      <c r="N34" s="237">
        <f t="shared" si="1"/>
        <v>12904</v>
      </c>
      <c r="O34" s="237">
        <f t="shared" si="1"/>
        <v>1700</v>
      </c>
      <c r="P34" s="237">
        <f t="shared" si="1"/>
        <v>1801</v>
      </c>
      <c r="Q34" s="237">
        <f t="shared" si="1"/>
        <v>954</v>
      </c>
    </row>
    <row r="35" spans="1:17" s="11" customFormat="1">
      <c r="A35" s="28"/>
      <c r="B35" s="28" t="s">
        <v>50</v>
      </c>
      <c r="C35" s="301">
        <v>113691</v>
      </c>
      <c r="D35" s="237">
        <f t="shared" si="1"/>
        <v>3983</v>
      </c>
      <c r="E35" s="237">
        <f t="shared" si="1"/>
        <v>19843</v>
      </c>
      <c r="F35" s="237">
        <f t="shared" si="1"/>
        <v>41746</v>
      </c>
      <c r="G35" s="237">
        <f t="shared" si="1"/>
        <v>440</v>
      </c>
      <c r="H35" s="237">
        <f t="shared" si="1"/>
        <v>30466</v>
      </c>
      <c r="I35" s="237">
        <f t="shared" si="1"/>
        <v>7352</v>
      </c>
      <c r="J35" s="237">
        <f t="shared" si="1"/>
        <v>0</v>
      </c>
      <c r="K35" s="237">
        <f t="shared" si="1"/>
        <v>0</v>
      </c>
      <c r="L35" s="237">
        <f t="shared" si="1"/>
        <v>4807</v>
      </c>
      <c r="M35" s="237">
        <f t="shared" si="1"/>
        <v>345</v>
      </c>
      <c r="N35" s="237">
        <f t="shared" si="1"/>
        <v>3750</v>
      </c>
      <c r="O35" s="237">
        <f t="shared" si="1"/>
        <v>217</v>
      </c>
      <c r="P35" s="237">
        <f t="shared" si="1"/>
        <v>701</v>
      </c>
      <c r="Q35" s="237">
        <f t="shared" si="1"/>
        <v>41</v>
      </c>
    </row>
    <row r="36" spans="1:17">
      <c r="A36" s="16"/>
      <c r="B36" s="16"/>
      <c r="C36" s="56"/>
      <c r="D36" s="56"/>
      <c r="E36" s="56"/>
      <c r="F36" s="56"/>
      <c r="G36" s="56"/>
      <c r="H36" s="56"/>
      <c r="I36" s="56"/>
      <c r="J36" s="56"/>
      <c r="K36" s="56"/>
      <c r="L36" s="57"/>
      <c r="M36" s="57"/>
      <c r="N36" s="57"/>
      <c r="O36" s="57"/>
      <c r="P36" s="57"/>
      <c r="Q36" s="57"/>
    </row>
    <row r="37" spans="1:17">
      <c r="A37" s="17" t="s">
        <v>88</v>
      </c>
      <c r="B37" s="17"/>
      <c r="C37" s="89"/>
      <c r="D37" s="17"/>
      <c r="E37" s="17"/>
      <c r="F37" s="17"/>
      <c r="G37" s="17"/>
      <c r="H37" s="17"/>
      <c r="I37" s="17"/>
      <c r="J37" s="17"/>
      <c r="K37" s="17"/>
      <c r="L37" s="58"/>
      <c r="M37" s="58"/>
      <c r="N37" s="58"/>
      <c r="O37" s="58"/>
      <c r="P37" s="58"/>
      <c r="Q37" s="58"/>
    </row>
    <row r="38" spans="1:17">
      <c r="A38" s="59" t="s">
        <v>160</v>
      </c>
      <c r="B38" s="59"/>
      <c r="L38" s="58"/>
      <c r="M38" s="58"/>
      <c r="N38" s="58"/>
      <c r="O38" s="58"/>
      <c r="P38" s="58"/>
      <c r="Q38" s="58"/>
    </row>
    <row r="39" spans="1:17" ht="10.5" customHeight="1">
      <c r="B39" s="302"/>
      <c r="C39" s="303"/>
      <c r="D39" s="303"/>
      <c r="E39" s="304"/>
      <c r="F39" s="304"/>
      <c r="G39" s="302"/>
      <c r="H39" s="304"/>
      <c r="I39" s="304"/>
      <c r="J39" s="302"/>
      <c r="K39" s="302"/>
      <c r="L39" s="302"/>
      <c r="M39" s="302"/>
      <c r="N39" s="302"/>
      <c r="O39" s="302"/>
      <c r="P39" s="302"/>
      <c r="Q39" s="302"/>
    </row>
    <row r="40" spans="1:17" ht="12" customHeight="1">
      <c r="B40" s="302"/>
      <c r="C40" s="303"/>
      <c r="D40" s="303"/>
      <c r="E40" s="304"/>
      <c r="F40" s="304"/>
      <c r="G40" s="302"/>
      <c r="H40" s="304"/>
      <c r="I40" s="304"/>
      <c r="J40" s="302"/>
      <c r="K40" s="302"/>
      <c r="L40" s="302"/>
      <c r="M40" s="302"/>
      <c r="N40" s="302"/>
      <c r="O40" s="302"/>
      <c r="P40" s="302"/>
      <c r="Q40" s="304"/>
    </row>
    <row r="41" spans="1:17">
      <c r="B41" s="302"/>
      <c r="C41" s="303"/>
      <c r="D41" s="303"/>
      <c r="E41" s="303"/>
      <c r="F41" s="305"/>
      <c r="G41" s="303"/>
      <c r="H41" s="305"/>
      <c r="I41" s="303"/>
      <c r="J41" s="303"/>
      <c r="K41" s="303"/>
      <c r="L41" s="303"/>
      <c r="M41" s="303"/>
      <c r="N41" s="303"/>
      <c r="O41" s="303"/>
      <c r="P41" s="303"/>
      <c r="Q41" s="305"/>
    </row>
    <row r="42" spans="1:17">
      <c r="B42" s="302"/>
      <c r="C42" s="303"/>
      <c r="D42" s="303"/>
      <c r="E42" s="304"/>
      <c r="F42" s="304"/>
      <c r="G42" s="302"/>
      <c r="H42" s="304"/>
      <c r="I42" s="304"/>
      <c r="J42" s="302"/>
      <c r="K42" s="302"/>
      <c r="L42" s="304"/>
      <c r="M42" s="302"/>
      <c r="N42" s="304"/>
      <c r="O42" s="302"/>
      <c r="P42" s="302"/>
      <c r="Q42" s="304"/>
    </row>
    <row r="43" spans="1:17">
      <c r="B43" s="302"/>
      <c r="C43" s="303"/>
      <c r="D43" s="303"/>
      <c r="E43" s="304"/>
      <c r="F43" s="304"/>
      <c r="G43" s="302"/>
      <c r="H43" s="304"/>
      <c r="I43" s="304"/>
      <c r="J43" s="302"/>
      <c r="K43" s="302"/>
      <c r="L43" s="304"/>
      <c r="M43" s="304"/>
      <c r="N43" s="304"/>
      <c r="O43" s="302"/>
      <c r="P43" s="302"/>
      <c r="Q43" s="304"/>
    </row>
    <row r="44" spans="1:17">
      <c r="B44" s="302"/>
      <c r="C44" s="303"/>
      <c r="D44" s="303"/>
      <c r="E44" s="305"/>
      <c r="F44" s="305"/>
      <c r="G44" s="303"/>
      <c r="H44" s="305"/>
      <c r="I44" s="305"/>
      <c r="J44" s="303"/>
      <c r="K44" s="303"/>
      <c r="L44" s="305"/>
      <c r="M44" s="305"/>
      <c r="N44" s="303"/>
      <c r="O44" s="303"/>
      <c r="P44" s="303"/>
      <c r="Q44" s="305"/>
    </row>
    <row r="45" spans="1:17">
      <c r="B45" s="302"/>
      <c r="C45" s="303"/>
      <c r="D45" s="305"/>
      <c r="E45" s="304"/>
      <c r="F45" s="304"/>
      <c r="G45" s="302"/>
      <c r="H45" s="304"/>
      <c r="I45" s="304"/>
      <c r="J45" s="302"/>
      <c r="K45" s="302"/>
      <c r="L45" s="304"/>
      <c r="M45" s="304"/>
      <c r="N45" s="304"/>
      <c r="O45" s="302"/>
      <c r="P45" s="302"/>
      <c r="Q45" s="304"/>
    </row>
    <row r="46" spans="1:17">
      <c r="B46" s="302"/>
      <c r="C46" s="303"/>
      <c r="D46" s="303"/>
      <c r="E46" s="304"/>
      <c r="F46" s="304"/>
      <c r="G46" s="302"/>
      <c r="H46" s="304"/>
      <c r="I46" s="304"/>
      <c r="J46" s="302"/>
      <c r="K46" s="302"/>
      <c r="L46" s="304"/>
      <c r="M46" s="304"/>
      <c r="N46" s="302"/>
      <c r="O46" s="302"/>
      <c r="P46" s="302"/>
      <c r="Q46" s="304"/>
    </row>
    <row r="47" spans="1:17">
      <c r="B47" s="302"/>
      <c r="C47" s="303"/>
      <c r="D47" s="303"/>
      <c r="E47" s="305"/>
      <c r="F47" s="305"/>
      <c r="G47" s="303"/>
      <c r="H47" s="305"/>
      <c r="I47" s="305"/>
      <c r="J47" s="303"/>
      <c r="K47" s="303"/>
      <c r="L47" s="303"/>
      <c r="M47" s="303"/>
      <c r="N47" s="303"/>
      <c r="O47" s="303"/>
      <c r="P47" s="303"/>
      <c r="Q47" s="305"/>
    </row>
    <row r="48" spans="1:17">
      <c r="B48" s="302"/>
      <c r="C48" s="303"/>
      <c r="D48" s="305"/>
      <c r="E48" s="304"/>
      <c r="F48" s="304"/>
      <c r="G48" s="302"/>
      <c r="H48" s="304"/>
      <c r="I48" s="304"/>
      <c r="J48" s="302"/>
      <c r="K48" s="302"/>
      <c r="L48" s="304"/>
      <c r="M48" s="304"/>
      <c r="N48" s="302"/>
      <c r="O48" s="302"/>
      <c r="P48" s="302"/>
      <c r="Q48" s="304"/>
    </row>
    <row r="49" spans="2:17">
      <c r="B49" s="302"/>
      <c r="C49" s="303"/>
      <c r="D49" s="303"/>
      <c r="E49" s="304"/>
      <c r="F49" s="304"/>
      <c r="G49" s="302"/>
      <c r="H49" s="304"/>
      <c r="I49" s="304"/>
      <c r="J49" s="302"/>
      <c r="K49" s="302"/>
      <c r="L49" s="302"/>
      <c r="M49" s="302"/>
      <c r="N49" s="302"/>
      <c r="O49" s="302"/>
      <c r="P49" s="302"/>
      <c r="Q49" s="304"/>
    </row>
    <row r="50" spans="2:17">
      <c r="B50" s="302"/>
      <c r="C50" s="303"/>
      <c r="D50" s="305"/>
      <c r="E50" s="305"/>
      <c r="F50" s="305"/>
      <c r="G50" s="305"/>
      <c r="H50" s="305"/>
      <c r="I50" s="305"/>
      <c r="J50" s="305"/>
      <c r="K50" s="305"/>
      <c r="L50" s="305"/>
      <c r="M50" s="305"/>
      <c r="N50" s="305"/>
      <c r="O50" s="305"/>
      <c r="P50" s="305"/>
      <c r="Q50" s="305"/>
    </row>
    <row r="51" spans="2:17">
      <c r="B51" s="302"/>
      <c r="C51" s="303"/>
      <c r="D51" s="305"/>
      <c r="E51" s="304"/>
      <c r="F51" s="304"/>
      <c r="G51" s="302"/>
      <c r="H51" s="304"/>
      <c r="I51" s="304"/>
      <c r="J51" s="302"/>
      <c r="K51" s="302"/>
      <c r="L51" s="304"/>
      <c r="M51" s="304"/>
      <c r="N51" s="304"/>
      <c r="O51" s="302"/>
      <c r="P51" s="302"/>
      <c r="Q51" s="304"/>
    </row>
    <row r="52" spans="2:17">
      <c r="B52" s="302"/>
      <c r="C52" s="303"/>
      <c r="D52" s="305"/>
      <c r="E52" s="304"/>
      <c r="F52" s="304"/>
      <c r="G52" s="302"/>
      <c r="H52" s="304"/>
      <c r="I52" s="304"/>
      <c r="J52" s="302"/>
      <c r="K52" s="302"/>
      <c r="L52" s="304"/>
      <c r="M52" s="304"/>
      <c r="N52" s="302"/>
      <c r="O52" s="302"/>
      <c r="P52" s="302"/>
      <c r="Q52" s="304"/>
    </row>
    <row r="53" spans="2:17">
      <c r="B53" s="302"/>
      <c r="C53" s="303"/>
      <c r="D53" s="305"/>
      <c r="E53" s="305"/>
      <c r="F53" s="305"/>
      <c r="G53" s="303"/>
      <c r="H53" s="305"/>
      <c r="I53" s="305"/>
      <c r="J53" s="303"/>
      <c r="K53" s="303"/>
      <c r="L53" s="305"/>
      <c r="M53" s="305"/>
      <c r="N53" s="303"/>
      <c r="O53" s="303"/>
      <c r="P53" s="303"/>
      <c r="Q53" s="305"/>
    </row>
    <row r="54" spans="2:17">
      <c r="B54" s="302"/>
      <c r="C54" s="303"/>
      <c r="D54" s="305"/>
      <c r="E54" s="304"/>
      <c r="F54" s="304"/>
      <c r="G54" s="302"/>
      <c r="H54" s="304"/>
      <c r="I54" s="304"/>
      <c r="J54" s="302"/>
      <c r="K54" s="302"/>
      <c r="L54" s="304"/>
      <c r="M54" s="304"/>
      <c r="N54" s="304"/>
      <c r="O54" s="302"/>
      <c r="P54" s="302"/>
      <c r="Q54" s="304"/>
    </row>
    <row r="55" spans="2:17">
      <c r="B55" s="302"/>
      <c r="C55" s="303"/>
      <c r="D55" s="303"/>
      <c r="E55" s="304"/>
      <c r="F55" s="304"/>
      <c r="G55" s="302"/>
      <c r="H55" s="304"/>
      <c r="I55" s="304"/>
      <c r="J55" s="302"/>
      <c r="K55" s="302"/>
      <c r="L55" s="304"/>
      <c r="M55" s="304"/>
      <c r="N55" s="302"/>
      <c r="O55" s="302"/>
      <c r="P55" s="302"/>
      <c r="Q55" s="304"/>
    </row>
    <row r="56" spans="2:17">
      <c r="B56" s="302"/>
      <c r="C56" s="303"/>
      <c r="D56" s="305"/>
      <c r="E56" s="305"/>
      <c r="F56" s="305"/>
      <c r="G56" s="303"/>
      <c r="H56" s="305"/>
      <c r="I56" s="305"/>
      <c r="J56" s="303"/>
      <c r="K56" s="303"/>
      <c r="L56" s="305"/>
      <c r="M56" s="305"/>
      <c r="N56" s="303"/>
      <c r="O56" s="303"/>
      <c r="P56" s="303"/>
      <c r="Q56" s="305"/>
    </row>
    <row r="57" spans="2:17">
      <c r="B57" s="302"/>
      <c r="C57" s="303"/>
      <c r="D57" s="303"/>
      <c r="E57" s="304"/>
      <c r="F57" s="304"/>
      <c r="G57" s="302"/>
      <c r="H57" s="304"/>
      <c r="I57" s="304"/>
      <c r="J57" s="302"/>
      <c r="K57" s="302"/>
      <c r="L57" s="304"/>
      <c r="M57" s="304"/>
      <c r="N57" s="302"/>
      <c r="O57" s="302"/>
      <c r="P57" s="302"/>
      <c r="Q57" s="304"/>
    </row>
    <row r="58" spans="2:17">
      <c r="B58" s="302"/>
      <c r="C58" s="303"/>
      <c r="D58" s="303"/>
      <c r="E58" s="304"/>
      <c r="F58" s="304"/>
      <c r="G58" s="302"/>
      <c r="H58" s="304"/>
      <c r="I58" s="304"/>
      <c r="J58" s="302"/>
      <c r="K58" s="302"/>
      <c r="L58" s="302"/>
      <c r="M58" s="302"/>
      <c r="N58" s="302"/>
      <c r="O58" s="302"/>
      <c r="P58" s="302"/>
      <c r="Q58" s="304"/>
    </row>
    <row r="59" spans="2:17">
      <c r="B59" s="302"/>
      <c r="C59" s="303"/>
      <c r="D59" s="305"/>
      <c r="E59" s="305"/>
      <c r="F59" s="305"/>
      <c r="G59" s="305"/>
      <c r="H59" s="305"/>
      <c r="I59" s="305"/>
      <c r="J59" s="305"/>
      <c r="K59" s="305"/>
      <c r="L59" s="305"/>
      <c r="M59" s="305"/>
      <c r="N59" s="305"/>
      <c r="O59" s="305"/>
      <c r="P59" s="305"/>
      <c r="Q59" s="305"/>
    </row>
    <row r="60" spans="2:17">
      <c r="B60" s="302"/>
      <c r="C60" s="303"/>
      <c r="D60" s="305"/>
      <c r="E60" s="304"/>
      <c r="F60" s="304"/>
      <c r="G60" s="302"/>
      <c r="H60" s="304"/>
      <c r="I60" s="304"/>
      <c r="J60" s="302"/>
      <c r="K60" s="302"/>
      <c r="L60" s="304"/>
      <c r="M60" s="304"/>
      <c r="N60" s="304"/>
      <c r="O60" s="302"/>
      <c r="P60" s="302"/>
      <c r="Q60" s="304"/>
    </row>
    <row r="61" spans="2:17">
      <c r="B61" s="302"/>
      <c r="C61" s="303"/>
      <c r="D61" s="305"/>
      <c r="E61" s="304"/>
      <c r="F61" s="304"/>
      <c r="G61" s="302"/>
      <c r="H61" s="304"/>
      <c r="I61" s="304"/>
      <c r="J61" s="302"/>
      <c r="K61" s="302"/>
      <c r="L61" s="304"/>
      <c r="M61" s="304"/>
      <c r="N61" s="304"/>
      <c r="O61" s="302"/>
      <c r="P61" s="302"/>
      <c r="Q61" s="304"/>
    </row>
    <row r="62" spans="2:17">
      <c r="B62" s="302"/>
      <c r="C62" s="303"/>
      <c r="D62" s="305"/>
      <c r="E62" s="305"/>
      <c r="F62" s="305"/>
      <c r="G62" s="305"/>
      <c r="H62" s="305"/>
      <c r="I62" s="305"/>
      <c r="J62" s="305"/>
      <c r="K62" s="305"/>
      <c r="L62" s="305"/>
      <c r="M62" s="305"/>
      <c r="N62" s="305"/>
      <c r="O62" s="305"/>
      <c r="P62" s="305"/>
      <c r="Q62" s="305"/>
    </row>
    <row r="63" spans="2:17">
      <c r="B63" s="302"/>
      <c r="C63" s="303"/>
      <c r="D63" s="305"/>
      <c r="E63" s="304"/>
      <c r="F63" s="304"/>
      <c r="G63" s="302"/>
      <c r="H63" s="304"/>
      <c r="I63" s="304"/>
      <c r="J63" s="302"/>
      <c r="K63" s="302"/>
      <c r="L63" s="304"/>
      <c r="M63" s="304"/>
      <c r="N63" s="302"/>
      <c r="O63" s="302"/>
      <c r="P63" s="302"/>
      <c r="Q63" s="304"/>
    </row>
    <row r="64" spans="2:17">
      <c r="B64" s="302"/>
      <c r="C64" s="303"/>
      <c r="D64" s="303"/>
      <c r="E64" s="304"/>
      <c r="F64" s="304"/>
      <c r="G64" s="302"/>
      <c r="H64" s="304"/>
      <c r="I64" s="304"/>
      <c r="J64" s="302"/>
      <c r="K64" s="302"/>
      <c r="L64" s="304"/>
      <c r="M64" s="302"/>
      <c r="N64" s="302"/>
      <c r="O64" s="302"/>
      <c r="P64" s="302"/>
      <c r="Q64" s="304"/>
    </row>
    <row r="65" spans="2:17">
      <c r="B65" s="302"/>
      <c r="C65" s="303"/>
      <c r="D65" s="302"/>
      <c r="E65" s="304"/>
      <c r="F65" s="304"/>
      <c r="G65" s="302"/>
      <c r="H65" s="304"/>
      <c r="I65" s="304"/>
      <c r="J65" s="302"/>
      <c r="K65" s="302"/>
      <c r="L65" s="304"/>
      <c r="M65" s="304"/>
      <c r="N65" s="302"/>
      <c r="O65" s="302"/>
      <c r="P65" s="302"/>
      <c r="Q65" s="304"/>
    </row>
    <row r="66" spans="2:17">
      <c r="B66" s="302"/>
      <c r="C66" s="303"/>
      <c r="D66" s="302"/>
      <c r="E66" s="304"/>
      <c r="F66" s="304"/>
      <c r="G66" s="302"/>
      <c r="H66" s="304"/>
      <c r="I66" s="304"/>
      <c r="J66" s="302"/>
      <c r="K66" s="302"/>
      <c r="L66" s="304"/>
      <c r="M66" s="302"/>
      <c r="N66" s="302"/>
      <c r="O66" s="302"/>
      <c r="P66" s="302"/>
      <c r="Q66" s="304"/>
    </row>
    <row r="67" spans="2:17">
      <c r="B67" s="302"/>
      <c r="C67" s="303"/>
      <c r="D67" s="304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2"/>
      <c r="Q67" s="304"/>
    </row>
    <row r="68" spans="2:17">
      <c r="E68" s="207"/>
      <c r="F68" s="207"/>
      <c r="H68" s="207"/>
      <c r="I68" s="207"/>
      <c r="Q68" s="207"/>
    </row>
    <row r="69" spans="2:17">
      <c r="D69" s="207"/>
      <c r="E69" s="207"/>
      <c r="F69" s="207"/>
      <c r="H69" s="207"/>
      <c r="I69" s="207"/>
      <c r="L69" s="207"/>
      <c r="M69" s="207"/>
      <c r="Q69" s="207"/>
    </row>
    <row r="70" spans="2:17">
      <c r="D70" s="207"/>
      <c r="E70" s="207"/>
      <c r="F70" s="207"/>
      <c r="H70" s="207"/>
      <c r="I70" s="207"/>
      <c r="L70" s="207"/>
      <c r="M70" s="207"/>
      <c r="Q70" s="207"/>
    </row>
    <row r="71" spans="2:17">
      <c r="D71" s="207"/>
      <c r="E71" s="207"/>
      <c r="F71" s="207"/>
      <c r="H71" s="207"/>
      <c r="I71" s="207"/>
      <c r="L71" s="207"/>
      <c r="M71" s="207"/>
      <c r="Q71" s="207"/>
    </row>
    <row r="72" spans="2:17">
      <c r="E72" s="207"/>
      <c r="F72" s="207"/>
      <c r="H72" s="207"/>
      <c r="I72" s="207"/>
      <c r="L72" s="207"/>
      <c r="Q72" s="207"/>
    </row>
    <row r="73" spans="2:17">
      <c r="E73" s="207"/>
      <c r="F73" s="207"/>
      <c r="H73" s="207"/>
      <c r="Q73" s="207"/>
    </row>
    <row r="74" spans="2:17">
      <c r="E74" s="207"/>
      <c r="F74" s="207"/>
      <c r="H74" s="207"/>
      <c r="I74" s="207"/>
      <c r="L74" s="207"/>
      <c r="Q74" s="207"/>
    </row>
    <row r="75" spans="2:17"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Q75" s="207"/>
    </row>
  </sheetData>
  <mergeCells count="11">
    <mergeCell ref="C4:C5"/>
    <mergeCell ref="D4:D5"/>
    <mergeCell ref="F4:F5"/>
    <mergeCell ref="G4:G5"/>
    <mergeCell ref="E4:E5"/>
    <mergeCell ref="Q4:Q5"/>
    <mergeCell ref="H4:H5"/>
    <mergeCell ref="I4:I5"/>
    <mergeCell ref="J4:J5"/>
    <mergeCell ref="K4:K5"/>
    <mergeCell ref="L4:P4"/>
  </mergeCells>
  <phoneticPr fontId="21" type="noConversion"/>
  <printOptions gridLines="1"/>
  <pageMargins left="0.52" right="0.39" top="1" bottom="0.44" header="0" footer="0"/>
  <pageSetup paperSize="9" scale="8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C13" sqref="C13"/>
    </sheetView>
  </sheetViews>
  <sheetFormatPr baseColWidth="10" defaultRowHeight="12.75"/>
  <cols>
    <col min="6" max="6" width="12.140625" customWidth="1"/>
  </cols>
  <sheetData>
    <row r="1" spans="1:10">
      <c r="A1" s="259" t="s">
        <v>260</v>
      </c>
      <c r="B1" s="259"/>
      <c r="C1" s="259"/>
      <c r="D1" s="259"/>
      <c r="E1" s="259"/>
      <c r="F1" s="259"/>
      <c r="G1" s="259"/>
      <c r="H1" s="259"/>
      <c r="I1" s="259"/>
      <c r="J1" s="259"/>
    </row>
    <row r="2" spans="1:10">
      <c r="A2" s="260"/>
      <c r="B2" s="260"/>
      <c r="C2" s="260"/>
      <c r="D2" s="260"/>
      <c r="E2" s="260"/>
      <c r="F2" s="260"/>
      <c r="G2" s="260"/>
      <c r="H2" s="260"/>
      <c r="I2" s="260"/>
      <c r="J2" s="260"/>
    </row>
    <row r="3" spans="1:10" ht="60">
      <c r="A3" s="261"/>
      <c r="B3" s="262" t="s">
        <v>253</v>
      </c>
      <c r="C3" s="262" t="s">
        <v>254</v>
      </c>
      <c r="D3" s="262" t="s">
        <v>98</v>
      </c>
      <c r="E3" s="262" t="s">
        <v>255</v>
      </c>
      <c r="F3" s="262" t="s">
        <v>256</v>
      </c>
      <c r="G3" s="262" t="s">
        <v>257</v>
      </c>
      <c r="H3" s="262" t="s">
        <v>258</v>
      </c>
      <c r="I3" s="262" t="s">
        <v>261</v>
      </c>
      <c r="J3" s="262" t="s">
        <v>259</v>
      </c>
    </row>
    <row r="4" spans="1:10" ht="15">
      <c r="A4" s="263" t="s">
        <v>171</v>
      </c>
      <c r="B4" s="261">
        <v>961</v>
      </c>
      <c r="C4" s="264">
        <v>1993</v>
      </c>
      <c r="D4" s="261"/>
      <c r="E4" s="264">
        <v>1622</v>
      </c>
      <c r="F4" s="261">
        <v>468</v>
      </c>
      <c r="G4" s="261">
        <v>170</v>
      </c>
      <c r="H4" s="261">
        <v>37</v>
      </c>
      <c r="I4" s="261">
        <v>14</v>
      </c>
      <c r="J4" s="261"/>
    </row>
    <row r="5" spans="1:10" ht="15">
      <c r="A5" s="263" t="s">
        <v>1</v>
      </c>
      <c r="B5" s="264">
        <v>3588</v>
      </c>
      <c r="C5" s="264">
        <v>7241</v>
      </c>
      <c r="D5" s="261">
        <v>68</v>
      </c>
      <c r="E5" s="264">
        <v>5043</v>
      </c>
      <c r="F5" s="261">
        <v>467</v>
      </c>
      <c r="G5" s="264">
        <v>1505</v>
      </c>
      <c r="H5" s="264">
        <v>1004</v>
      </c>
      <c r="I5" s="264">
        <v>171</v>
      </c>
      <c r="J5" s="261"/>
    </row>
    <row r="6" spans="1:10" ht="15">
      <c r="A6" s="263" t="s">
        <v>172</v>
      </c>
      <c r="B6" s="264">
        <v>3301</v>
      </c>
      <c r="C6" s="264">
        <v>6992</v>
      </c>
      <c r="D6" s="261">
        <v>44</v>
      </c>
      <c r="E6" s="264">
        <v>5169</v>
      </c>
      <c r="F6" s="261">
        <v>373</v>
      </c>
      <c r="G6" s="261">
        <v>524</v>
      </c>
      <c r="H6" s="261">
        <v>579</v>
      </c>
      <c r="I6" s="261">
        <v>97</v>
      </c>
      <c r="J6" s="261"/>
    </row>
    <row r="7" spans="1:10" ht="15">
      <c r="A7" s="263" t="s">
        <v>3</v>
      </c>
      <c r="B7" s="264">
        <v>1172</v>
      </c>
      <c r="C7" s="264">
        <v>2531</v>
      </c>
      <c r="D7" s="261">
        <v>8</v>
      </c>
      <c r="E7" s="264">
        <v>2057</v>
      </c>
      <c r="F7" s="261">
        <v>34</v>
      </c>
      <c r="G7" s="261">
        <v>543</v>
      </c>
      <c r="H7" s="261">
        <v>269</v>
      </c>
      <c r="I7" s="261">
        <v>76</v>
      </c>
      <c r="J7" s="261">
        <v>21</v>
      </c>
    </row>
    <row r="8" spans="1:10" ht="15">
      <c r="A8" s="263" t="s">
        <v>4</v>
      </c>
      <c r="B8" s="264">
        <v>3033</v>
      </c>
      <c r="C8" s="264">
        <v>6559</v>
      </c>
      <c r="D8" s="261">
        <v>85</v>
      </c>
      <c r="E8" s="264">
        <v>4562</v>
      </c>
      <c r="F8" s="261"/>
      <c r="G8" s="261">
        <v>671</v>
      </c>
      <c r="H8" s="261">
        <v>556</v>
      </c>
      <c r="I8" s="261">
        <v>96</v>
      </c>
      <c r="J8" s="261"/>
    </row>
    <row r="9" spans="1:10" ht="15">
      <c r="A9" s="263" t="s">
        <v>5</v>
      </c>
      <c r="B9" s="261">
        <v>620</v>
      </c>
      <c r="C9" s="264">
        <v>1312</v>
      </c>
      <c r="D9" s="261"/>
      <c r="E9" s="264">
        <v>1088</v>
      </c>
      <c r="F9" s="261"/>
      <c r="G9" s="261"/>
      <c r="H9" s="261"/>
      <c r="I9" s="261"/>
      <c r="J9" s="261"/>
    </row>
    <row r="10" spans="1:10" ht="15">
      <c r="A10" s="263" t="s">
        <v>6</v>
      </c>
      <c r="B10" s="261">
        <v>406</v>
      </c>
      <c r="C10" s="261">
        <v>922</v>
      </c>
      <c r="D10" s="261"/>
      <c r="E10" s="261">
        <v>635</v>
      </c>
      <c r="F10" s="261"/>
      <c r="G10" s="261"/>
      <c r="H10" s="261"/>
      <c r="I10" s="261"/>
      <c r="J10" s="261"/>
    </row>
    <row r="11" spans="1:10" ht="15">
      <c r="A11" s="263" t="s">
        <v>7</v>
      </c>
      <c r="B11" s="264">
        <v>5381</v>
      </c>
      <c r="C11" s="264">
        <v>11309</v>
      </c>
      <c r="D11" s="261">
        <v>235</v>
      </c>
      <c r="E11" s="264">
        <v>7858</v>
      </c>
      <c r="F11" s="261">
        <v>586</v>
      </c>
      <c r="G11" s="264">
        <v>1129</v>
      </c>
      <c r="H11" s="264">
        <v>1091</v>
      </c>
      <c r="I11" s="264">
        <v>247</v>
      </c>
      <c r="J11" s="261">
        <v>20</v>
      </c>
    </row>
    <row r="12" spans="1:10" ht="15">
      <c r="A12" s="263" t="s">
        <v>8</v>
      </c>
      <c r="B12" s="264">
        <v>1060</v>
      </c>
      <c r="C12" s="264">
        <v>2274</v>
      </c>
      <c r="D12" s="261"/>
      <c r="E12" s="264">
        <v>1557</v>
      </c>
      <c r="F12" s="261"/>
      <c r="G12" s="261">
        <v>125</v>
      </c>
      <c r="H12" s="261"/>
      <c r="I12" s="261"/>
      <c r="J12" s="261"/>
    </row>
    <row r="13" spans="1:10" ht="15">
      <c r="A13" s="263" t="s">
        <v>9</v>
      </c>
      <c r="B13" s="264">
        <v>19522</v>
      </c>
      <c r="C13" s="264">
        <v>41133</v>
      </c>
      <c r="D13" s="261">
        <v>440</v>
      </c>
      <c r="E13" s="264">
        <v>29591</v>
      </c>
      <c r="F13" s="264">
        <v>1928</v>
      </c>
      <c r="G13" s="264">
        <v>4667</v>
      </c>
      <c r="H13" s="264">
        <v>3536</v>
      </c>
      <c r="I13" s="264">
        <v>701</v>
      </c>
      <c r="J13" s="264">
        <v>41</v>
      </c>
    </row>
    <row r="17" spans="1:11" ht="15">
      <c r="A17" s="265"/>
    </row>
    <row r="24" spans="1:11">
      <c r="C24" s="207"/>
      <c r="E24" s="207"/>
      <c r="K24" s="207"/>
    </row>
    <row r="25" spans="1:11">
      <c r="B25" s="207"/>
      <c r="C25" s="207"/>
      <c r="E25" s="207"/>
      <c r="G25" s="207"/>
      <c r="H25" s="207"/>
      <c r="I25" s="207"/>
      <c r="K25" s="207"/>
    </row>
    <row r="26" spans="1:11">
      <c r="B26" s="207"/>
      <c r="C26" s="207"/>
      <c r="E26" s="207"/>
      <c r="K26" s="207"/>
    </row>
    <row r="27" spans="1:11">
      <c r="B27" s="207"/>
      <c r="C27" s="207"/>
      <c r="E27" s="207"/>
      <c r="K27" s="207"/>
    </row>
    <row r="28" spans="1:11">
      <c r="B28" s="207"/>
      <c r="C28" s="207"/>
      <c r="E28" s="207"/>
      <c r="K28" s="207"/>
    </row>
    <row r="29" spans="1:11">
      <c r="C29" s="207"/>
      <c r="E29" s="207"/>
      <c r="K29" s="207"/>
    </row>
    <row r="30" spans="1:11">
      <c r="K30" s="207"/>
    </row>
    <row r="31" spans="1:11">
      <c r="B31" s="207"/>
      <c r="C31" s="207"/>
      <c r="E31" s="207"/>
      <c r="G31" s="207"/>
      <c r="H31" s="207"/>
      <c r="I31" s="207"/>
      <c r="K31" s="207"/>
    </row>
    <row r="32" spans="1:11">
      <c r="B32" s="207"/>
      <c r="C32" s="207"/>
      <c r="E32" s="207"/>
      <c r="K32" s="207"/>
    </row>
    <row r="33" spans="2:11">
      <c r="B33" s="207"/>
      <c r="C33" s="207"/>
      <c r="E33" s="207"/>
      <c r="F33" s="207"/>
      <c r="G33" s="207"/>
      <c r="H33" s="207"/>
      <c r="I33" s="207"/>
      <c r="K33" s="207"/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7</vt:i4>
      </vt:variant>
    </vt:vector>
  </HeadingPairs>
  <TitlesOfParts>
    <vt:vector size="39" baseType="lpstr">
      <vt:lpstr>Indice</vt:lpstr>
      <vt:lpstr>1.1. Inicio</vt:lpstr>
      <vt:lpstr>1.2. Inicio</vt:lpstr>
      <vt:lpstr>1.3. Inicio</vt:lpstr>
      <vt:lpstr>2.1. RG</vt:lpstr>
      <vt:lpstr>2.2. RG</vt:lpstr>
      <vt:lpstr>2.3. RG</vt:lpstr>
      <vt:lpstr>2.4 RG</vt:lpstr>
      <vt:lpstr>2.5 RG</vt:lpstr>
      <vt:lpstr>2.6. RG</vt:lpstr>
      <vt:lpstr>2.7. RG</vt:lpstr>
      <vt:lpstr>2.8. RG</vt:lpstr>
      <vt:lpstr>2.9. RG</vt:lpstr>
      <vt:lpstr>2.10. RG</vt:lpstr>
      <vt:lpstr>2.11 RG</vt:lpstr>
      <vt:lpstr>2.12. RG</vt:lpstr>
      <vt:lpstr>2.13. RG</vt:lpstr>
      <vt:lpstr>2.14. RG</vt:lpstr>
      <vt:lpstr>2.15.RG</vt:lpstr>
      <vt:lpstr>2.16. RG</vt:lpstr>
      <vt:lpstr>2.17. RG</vt:lpstr>
      <vt:lpstr>2.18. RG</vt:lpstr>
      <vt:lpstr>3.1. RE</vt:lpstr>
      <vt:lpstr>3.2. RE</vt:lpstr>
      <vt:lpstr>3.3. RE</vt:lpstr>
      <vt:lpstr>3.4. RE</vt:lpstr>
      <vt:lpstr>3.5. RE</vt:lpstr>
      <vt:lpstr>3.6. RE</vt:lpstr>
      <vt:lpstr>3.7.RE</vt:lpstr>
      <vt:lpstr>4.1. EA</vt:lpstr>
      <vt:lpstr>4.2. EA</vt:lpstr>
      <vt:lpstr>4.3. EA</vt:lpstr>
      <vt:lpstr>'1.2. Inicio'!Títulos_a_imprimir</vt:lpstr>
      <vt:lpstr>'2.10. RG'!Títulos_a_imprimir</vt:lpstr>
      <vt:lpstr>'2.12. RG'!Títulos_a_imprimir</vt:lpstr>
      <vt:lpstr>'2.6. RG'!Títulos_a_imprimir</vt:lpstr>
      <vt:lpstr>'3.4. RE'!Títulos_a_imprimir</vt:lpstr>
      <vt:lpstr>'3.5. RE'!Títulos_a_imprimir</vt:lpstr>
      <vt:lpstr>'4.3. EA'!Títulos_a_imprimir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Consuelo Olmedo Gonzalez</dc:creator>
  <cp:lastModifiedBy>Consuelo Olmedo Gonzalez</cp:lastModifiedBy>
  <cp:lastPrinted>2015-04-28T09:19:41Z</cp:lastPrinted>
  <dcterms:created xsi:type="dcterms:W3CDTF">2006-04-05T08:10:20Z</dcterms:created>
  <dcterms:modified xsi:type="dcterms:W3CDTF">2020-02-28T11:58:25Z</dcterms:modified>
</cp:coreProperties>
</file>